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98" firstSheet="10" activeTab="19"/>
  </bookViews>
  <sheets>
    <sheet name="全市各县区经济情况" sheetId="1" r:id="rId1"/>
    <sheet name="泸县主要经济指标与国家省市对比情况表" sheetId="2" r:id="rId2"/>
    <sheet name="泸州市主要经济指标全省排位情况表    " sheetId="3" r:id="rId3"/>
    <sheet name="地区生产总值" sheetId="4" r:id="rId4"/>
    <sheet name="农林牧渔业总产值" sheetId="6" r:id="rId5"/>
    <sheet name="农村常住居民人均可支配收支情况  " sheetId="7" r:id="rId6"/>
    <sheet name="城镇常住居民人均可支配收支情况" sheetId="8" r:id="rId7"/>
    <sheet name="规模以上工业生产、销售情况  " sheetId="9" r:id="rId8"/>
    <sheet name="规模以上工业生产主要产品产量   " sheetId="10" r:id="rId9"/>
    <sheet name="规模以上工业企业主要经济指标" sheetId="11" r:id="rId10"/>
    <sheet name="固定资产投资" sheetId="12" r:id="rId11"/>
    <sheet name="房地产主要指标" sheetId="13" r:id="rId12"/>
    <sheet name="建筑业主要指标情况  " sheetId="14" r:id="rId13"/>
    <sheet name="社会消费品零售总额   " sheetId="15" r:id="rId14"/>
    <sheet name="名录库单位统计表  " sheetId="16" r:id="rId15"/>
    <sheet name="财政收支" sheetId="17" r:id="rId16"/>
    <sheet name="各镇街地方财政一般预算收入" sheetId="18" r:id="rId17"/>
    <sheet name="金融情况  " sheetId="19" r:id="rId18"/>
    <sheet name="交通运输情况" sheetId="24" state="hidden" r:id="rId19"/>
    <sheet name="全社会用电量   " sheetId="21" r:id="rId20"/>
  </sheets>
  <externalReferences>
    <externalReference r:id="rId21"/>
  </externalReferences>
  <definedNames>
    <definedName name="OLE_LINK2" localSheetId="1">泸县主要经济指标与国家省市对比情况表!$E$17</definedName>
    <definedName name="OLE_LINK35" localSheetId="2">'泸州市主要经济指标全省排位情况表    '!$C$7</definedName>
    <definedName name="OLE_LINK4" localSheetId="18">交通运输情况!$B$7</definedName>
    <definedName name="OLE_LINK4" localSheetId="17">'金融情况  '!$B$7</definedName>
    <definedName name="OLE_LINK7" localSheetId="15">财政收支!$D$9</definedName>
    <definedName name="_xlnm.Print_Area" localSheetId="0">全市各县区经济情况!$A$1:$J$23</definedName>
  </definedNames>
  <calcPr calcId="144525"/>
</workbook>
</file>

<file path=xl/sharedStrings.xml><?xml version="1.0" encoding="utf-8"?>
<sst xmlns="http://schemas.openxmlformats.org/spreadsheetml/2006/main" count="409" uniqueCount="265">
  <si>
    <t>全市各县区经济情况</t>
  </si>
  <si>
    <t>1-3月</t>
  </si>
  <si>
    <r>
      <rPr>
        <sz val="10"/>
        <color theme="1"/>
        <rFont val="黑体"/>
        <charset val="134"/>
      </rPr>
      <t>单位：亿元、</t>
    </r>
    <r>
      <rPr>
        <sz val="10"/>
        <color theme="1"/>
        <rFont val="Times New Roman"/>
        <charset val="134"/>
      </rPr>
      <t>%</t>
    </r>
  </si>
  <si>
    <t>指标</t>
  </si>
  <si>
    <t>全市</t>
  </si>
  <si>
    <t>江阳</t>
  </si>
  <si>
    <t>纳溪</t>
  </si>
  <si>
    <t>龙马潭</t>
  </si>
  <si>
    <t>泸县</t>
  </si>
  <si>
    <t>合江</t>
  </si>
  <si>
    <t>叙永</t>
  </si>
  <si>
    <t>古蔺</t>
  </si>
  <si>
    <t>地区生产总值</t>
  </si>
  <si>
    <t>总量</t>
  </si>
  <si>
    <t>增速</t>
  </si>
  <si>
    <t>排位</t>
  </si>
  <si>
    <t>-</t>
  </si>
  <si>
    <t>规模以上工业增加值</t>
  </si>
  <si>
    <t>固定资产投资额</t>
  </si>
  <si>
    <t>社会消费品零售总额</t>
  </si>
  <si>
    <t>服务业增加值</t>
  </si>
  <si>
    <t>城镇居民人均可支配收入（元）</t>
  </si>
  <si>
    <t>农村居民人均可支配收入（元）</t>
  </si>
  <si>
    <t>泸县主要经济指标与国家省市对比情况表</t>
  </si>
  <si>
    <r>
      <rPr>
        <sz val="12"/>
        <color theme="1"/>
        <rFont val="黑体"/>
        <charset val="134"/>
      </rPr>
      <t>单位：亿元、</t>
    </r>
    <r>
      <rPr>
        <sz val="12"/>
        <color theme="1"/>
        <rFont val="Times New Roman"/>
        <charset val="134"/>
      </rPr>
      <t>%</t>
    </r>
  </si>
  <si>
    <t>指标名称</t>
  </si>
  <si>
    <t>国家</t>
  </si>
  <si>
    <t>四川</t>
  </si>
  <si>
    <t>泸州</t>
  </si>
  <si>
    <t>地方一般公共预算收入</t>
  </si>
  <si>
    <t>城镇居民人均可支配收入(元)</t>
  </si>
  <si>
    <t>农村居民人均可支配收入(元)</t>
  </si>
  <si>
    <t>泸州市主要经济指标全省排位情况表</t>
  </si>
  <si>
    <r>
      <rPr>
        <sz val="12"/>
        <color theme="1"/>
        <rFont val="黑体"/>
        <charset val="134"/>
      </rPr>
      <t>单位：亿元、元、</t>
    </r>
    <r>
      <rPr>
        <sz val="12"/>
        <color theme="1"/>
        <rFont val="Times New Roman"/>
        <charset val="134"/>
      </rPr>
      <t>%</t>
    </r>
  </si>
  <si>
    <t>2021年1-3月</t>
  </si>
  <si>
    <t xml:space="preserve"> </t>
  </si>
  <si>
    <t>全省排位</t>
  </si>
  <si>
    <t xml:space="preserve">增速 </t>
  </si>
  <si>
    <t>全社会固定资产投资</t>
  </si>
  <si>
    <t>地方一般公共预算收入（1-11月）</t>
  </si>
  <si>
    <t>一季度</t>
  </si>
  <si>
    <t xml:space="preserve">                     单位：万元</t>
  </si>
  <si>
    <t>本季止累计</t>
  </si>
  <si>
    <r>
      <rPr>
        <sz val="10"/>
        <rFont val="黑体"/>
        <charset val="134"/>
      </rPr>
      <t>增长</t>
    </r>
    <r>
      <rPr>
        <u/>
        <sz val="10"/>
        <color theme="1"/>
        <rFont val="Times New Roman"/>
        <charset val="134"/>
      </rPr>
      <t>+</t>
    </r>
    <r>
      <rPr>
        <sz val="10"/>
        <color theme="1"/>
        <rFont val="Times New Roman"/>
        <charset val="134"/>
      </rPr>
      <t xml:space="preserve">%                    </t>
    </r>
    <r>
      <rPr>
        <sz val="10"/>
        <color theme="1"/>
        <rFont val="黑体"/>
        <charset val="134"/>
      </rPr>
      <t>（可比价）</t>
    </r>
  </si>
  <si>
    <t>泸县生产总值</t>
  </si>
  <si>
    <t>第一产业</t>
  </si>
  <si>
    <t>第二产业</t>
  </si>
  <si>
    <t>其中：工业</t>
  </si>
  <si>
    <t>第三产业</t>
  </si>
  <si>
    <t>农林牧渔业总产值</t>
  </si>
  <si>
    <t>单位：万元</t>
  </si>
  <si>
    <t>累计±%</t>
  </si>
  <si>
    <t xml:space="preserve">一、农林牧渔业总产值   </t>
  </si>
  <si>
    <t xml:space="preserve"> （一）农业产值               </t>
  </si>
  <si>
    <t xml:space="preserve">       其中：蔬菜</t>
  </si>
  <si>
    <t xml:space="preserve"> （二）林业产值 </t>
  </si>
  <si>
    <t xml:space="preserve"> （三）牧业产值 </t>
  </si>
  <si>
    <t xml:space="preserve">       其中：猪</t>
  </si>
  <si>
    <t xml:space="preserve">             家禽</t>
  </si>
  <si>
    <t xml:space="preserve">                                           </t>
  </si>
  <si>
    <t xml:space="preserve"> （四）渔业产值</t>
  </si>
  <si>
    <t xml:space="preserve">二、农林牧渔业增加值 </t>
  </si>
  <si>
    <t>其中：农林牧渔服务业增加值</t>
  </si>
  <si>
    <t>农村常住居民人均可支配收支情况</t>
  </si>
  <si>
    <t xml:space="preserve">                                          单位：元、%</t>
  </si>
  <si>
    <t>指  标  名  称</t>
  </si>
  <si>
    <t>一、可支配收入</t>
  </si>
  <si>
    <r>
      <rPr>
        <sz val="10"/>
        <color theme="1"/>
        <rFont val="黑体"/>
        <charset val="134"/>
      </rPr>
      <t xml:space="preserve">  (一</t>
    </r>
    <r>
      <rPr>
        <sz val="9"/>
        <color theme="1"/>
        <rFont val="Times New Roman"/>
        <charset val="134"/>
      </rPr>
      <t>)</t>
    </r>
    <r>
      <rPr>
        <sz val="9"/>
        <color theme="1"/>
        <rFont val="永中宋体"/>
        <charset val="134"/>
      </rPr>
      <t>工资性收入</t>
    </r>
  </si>
  <si>
    <r>
      <rPr>
        <sz val="10"/>
        <color theme="1"/>
        <rFont val="黑体"/>
        <charset val="134"/>
      </rPr>
      <t xml:space="preserve">  (二</t>
    </r>
    <r>
      <rPr>
        <sz val="9"/>
        <color theme="1"/>
        <rFont val="Times New Roman"/>
        <charset val="134"/>
      </rPr>
      <t>)</t>
    </r>
    <r>
      <rPr>
        <sz val="9"/>
        <color theme="1"/>
        <rFont val="永中宋体"/>
        <charset val="134"/>
      </rPr>
      <t>经营净收入</t>
    </r>
  </si>
  <si>
    <r>
      <rPr>
        <sz val="10"/>
        <color theme="1"/>
        <rFont val="黑体"/>
        <charset val="134"/>
      </rPr>
      <t xml:space="preserve">  (三</t>
    </r>
    <r>
      <rPr>
        <sz val="9"/>
        <color theme="1"/>
        <rFont val="Times New Roman"/>
        <charset val="134"/>
      </rPr>
      <t>)</t>
    </r>
    <r>
      <rPr>
        <sz val="9"/>
        <color theme="1"/>
        <rFont val="永中宋体"/>
        <charset val="134"/>
      </rPr>
      <t>财产净收入</t>
    </r>
  </si>
  <si>
    <r>
      <rPr>
        <sz val="10"/>
        <color theme="1"/>
        <rFont val="黑体"/>
        <charset val="134"/>
      </rPr>
      <t xml:space="preserve">  (四</t>
    </r>
    <r>
      <rPr>
        <sz val="9"/>
        <color theme="1"/>
        <rFont val="Times New Roman"/>
        <charset val="134"/>
      </rPr>
      <t>)</t>
    </r>
    <r>
      <rPr>
        <sz val="9"/>
        <color theme="1"/>
        <rFont val="永中宋体"/>
        <charset val="134"/>
      </rPr>
      <t>转移净收入</t>
    </r>
  </si>
  <si>
    <t>二、生活消费支出</t>
  </si>
  <si>
    <r>
      <rPr>
        <sz val="10"/>
        <color theme="1"/>
        <rFont val="黑体"/>
        <charset val="134"/>
      </rPr>
      <t xml:space="preserve"> （一）</t>
    </r>
    <r>
      <rPr>
        <sz val="9"/>
        <color theme="1"/>
        <rFont val="Times New Roman"/>
        <charset val="134"/>
      </rPr>
      <t>食品</t>
    </r>
    <r>
      <rPr>
        <sz val="9"/>
        <color theme="1"/>
        <rFont val="宋体"/>
        <charset val="134"/>
      </rPr>
      <t>烟酒</t>
    </r>
  </si>
  <si>
    <r>
      <rPr>
        <sz val="10"/>
        <color theme="1"/>
        <rFont val="黑体"/>
        <charset val="134"/>
      </rPr>
      <t xml:space="preserve"> （二）</t>
    </r>
    <r>
      <rPr>
        <sz val="9"/>
        <color theme="1"/>
        <rFont val="Times New Roman"/>
        <charset val="134"/>
      </rPr>
      <t>衣着</t>
    </r>
  </si>
  <si>
    <r>
      <rPr>
        <sz val="10"/>
        <color theme="1"/>
        <rFont val="黑体"/>
        <charset val="134"/>
      </rPr>
      <t xml:space="preserve"> （三）</t>
    </r>
    <r>
      <rPr>
        <sz val="9"/>
        <color theme="1"/>
        <rFont val="Times New Roman"/>
        <charset val="134"/>
      </rPr>
      <t>居住</t>
    </r>
  </si>
  <si>
    <r>
      <rPr>
        <sz val="10"/>
        <color theme="1"/>
        <rFont val="黑体"/>
        <charset val="134"/>
      </rPr>
      <t xml:space="preserve"> （四）生活</t>
    </r>
    <r>
      <rPr>
        <sz val="9"/>
        <color theme="1"/>
        <rFont val="Times New Roman"/>
        <charset val="134"/>
      </rPr>
      <t>用品及服务</t>
    </r>
  </si>
  <si>
    <t xml:space="preserve"> （五）交通通信</t>
  </si>
  <si>
    <r>
      <rPr>
        <sz val="10"/>
        <color theme="1"/>
        <rFont val="黑体"/>
        <charset val="134"/>
      </rPr>
      <t xml:space="preserve"> （六）</t>
    </r>
    <r>
      <rPr>
        <sz val="9"/>
        <color theme="1"/>
        <rFont val="Times New Roman"/>
        <charset val="134"/>
      </rPr>
      <t>教育文化娱乐</t>
    </r>
  </si>
  <si>
    <r>
      <rPr>
        <sz val="10"/>
        <color theme="1"/>
        <rFont val="黑体"/>
        <charset val="134"/>
      </rPr>
      <t xml:space="preserve"> （七）</t>
    </r>
    <r>
      <rPr>
        <sz val="9"/>
        <color theme="1"/>
        <rFont val="Times New Roman"/>
        <charset val="134"/>
      </rPr>
      <t>医疗保健</t>
    </r>
  </si>
  <si>
    <r>
      <rPr>
        <sz val="10"/>
        <color theme="1"/>
        <rFont val="黑体"/>
        <charset val="134"/>
      </rPr>
      <t xml:space="preserve"> （八）</t>
    </r>
    <r>
      <rPr>
        <sz val="9"/>
        <color theme="1"/>
        <rFont val="Times New Roman"/>
        <charset val="134"/>
      </rPr>
      <t>其它</t>
    </r>
    <r>
      <rPr>
        <sz val="9"/>
        <color theme="1"/>
        <rFont val="宋体"/>
        <charset val="134"/>
      </rPr>
      <t>用品</t>
    </r>
    <r>
      <rPr>
        <sz val="9"/>
        <color theme="1"/>
        <rFont val="Times New Roman"/>
        <charset val="134"/>
      </rPr>
      <t>和服务</t>
    </r>
  </si>
  <si>
    <t>城镇常住居民人均可支配收支情况</t>
  </si>
  <si>
    <r>
      <rPr>
        <sz val="12"/>
        <color theme="1"/>
        <rFont val="宋体"/>
        <charset val="134"/>
      </rPr>
      <t>单位：元、</t>
    </r>
    <r>
      <rPr>
        <sz val="12"/>
        <color theme="1"/>
        <rFont val="Times New Roman"/>
        <charset val="134"/>
      </rPr>
      <t>%</t>
    </r>
  </si>
  <si>
    <r>
      <rPr>
        <sz val="10"/>
        <color theme="1"/>
        <rFont val="黑体"/>
        <charset val="134"/>
      </rPr>
      <t>一、</t>
    </r>
    <r>
      <rPr>
        <sz val="9"/>
        <color theme="1"/>
        <rFont val="宋体"/>
        <charset val="134"/>
      </rPr>
      <t>可支配</t>
    </r>
    <r>
      <rPr>
        <sz val="9"/>
        <color theme="1"/>
        <rFont val="Times New Roman"/>
        <charset val="134"/>
      </rPr>
      <t>收入</t>
    </r>
  </si>
  <si>
    <r>
      <rPr>
        <sz val="10"/>
        <color theme="1"/>
        <rFont val="黑体"/>
        <charset val="134"/>
      </rPr>
      <t>（一）</t>
    </r>
    <r>
      <rPr>
        <sz val="9"/>
        <color theme="1"/>
        <rFont val="Times New Roman"/>
        <charset val="134"/>
      </rPr>
      <t>工资性收入</t>
    </r>
  </si>
  <si>
    <r>
      <rPr>
        <sz val="10"/>
        <color theme="1"/>
        <rFont val="黑体"/>
        <charset val="134"/>
      </rPr>
      <t xml:space="preserve">   </t>
    </r>
    <r>
      <rPr>
        <sz val="9"/>
        <color theme="1"/>
        <rFont val="宋体"/>
        <charset val="134"/>
      </rPr>
      <t>（二）</t>
    </r>
    <r>
      <rPr>
        <sz val="9"/>
        <color theme="1"/>
        <rFont val="Times New Roman"/>
        <charset val="134"/>
      </rPr>
      <t>经营</t>
    </r>
    <r>
      <rPr>
        <sz val="9"/>
        <color theme="1"/>
        <rFont val="宋体"/>
        <charset val="134"/>
      </rPr>
      <t>净</t>
    </r>
    <r>
      <rPr>
        <sz val="9"/>
        <color theme="1"/>
        <rFont val="Times New Roman"/>
        <charset val="134"/>
      </rPr>
      <t>收入</t>
    </r>
  </si>
  <si>
    <r>
      <rPr>
        <sz val="10"/>
        <color theme="1"/>
        <rFont val="黑体"/>
        <charset val="134"/>
      </rPr>
      <t xml:space="preserve">   </t>
    </r>
    <r>
      <rPr>
        <sz val="9"/>
        <color theme="1"/>
        <rFont val="宋体"/>
        <charset val="134"/>
      </rPr>
      <t>（三）</t>
    </r>
    <r>
      <rPr>
        <sz val="9"/>
        <color theme="1"/>
        <rFont val="Times New Roman"/>
        <charset val="134"/>
      </rPr>
      <t>财产</t>
    </r>
    <r>
      <rPr>
        <sz val="9"/>
        <color theme="1"/>
        <rFont val="宋体"/>
        <charset val="134"/>
      </rPr>
      <t>净</t>
    </r>
    <r>
      <rPr>
        <sz val="9"/>
        <color theme="1"/>
        <rFont val="Times New Roman"/>
        <charset val="134"/>
      </rPr>
      <t>收入</t>
    </r>
  </si>
  <si>
    <r>
      <rPr>
        <sz val="10"/>
        <color theme="1"/>
        <rFont val="黑体"/>
        <charset val="134"/>
      </rPr>
      <t>（四）</t>
    </r>
    <r>
      <rPr>
        <sz val="9"/>
        <color theme="1"/>
        <rFont val="Times New Roman"/>
        <charset val="134"/>
      </rPr>
      <t>转移</t>
    </r>
    <r>
      <rPr>
        <sz val="9"/>
        <color theme="1"/>
        <rFont val="宋体"/>
        <charset val="134"/>
      </rPr>
      <t>净</t>
    </r>
    <r>
      <rPr>
        <sz val="9"/>
        <color theme="1"/>
        <rFont val="Times New Roman"/>
        <charset val="134"/>
      </rPr>
      <t>收入</t>
    </r>
  </si>
  <si>
    <r>
      <rPr>
        <sz val="10"/>
        <color theme="1"/>
        <rFont val="黑体"/>
        <charset val="134"/>
      </rPr>
      <t>二、生活</t>
    </r>
    <r>
      <rPr>
        <sz val="9"/>
        <color theme="1"/>
        <rFont val="Times New Roman"/>
        <charset val="134"/>
      </rPr>
      <t>消费支出</t>
    </r>
  </si>
  <si>
    <r>
      <rPr>
        <sz val="10"/>
        <color theme="1"/>
        <rFont val="黑体"/>
        <charset val="134"/>
      </rPr>
      <t xml:space="preserve">   （一）</t>
    </r>
    <r>
      <rPr>
        <sz val="9"/>
        <color theme="1"/>
        <rFont val="Times New Roman"/>
        <charset val="134"/>
      </rPr>
      <t>食品</t>
    </r>
    <r>
      <rPr>
        <sz val="9"/>
        <color theme="1"/>
        <rFont val="宋体"/>
        <charset val="134"/>
      </rPr>
      <t>烟酒</t>
    </r>
  </si>
  <si>
    <r>
      <rPr>
        <sz val="10"/>
        <color theme="1"/>
        <rFont val="黑体"/>
        <charset val="134"/>
      </rPr>
      <t xml:space="preserve">   （二）</t>
    </r>
    <r>
      <rPr>
        <sz val="9"/>
        <color theme="1"/>
        <rFont val="Times New Roman"/>
        <charset val="134"/>
      </rPr>
      <t>衣着</t>
    </r>
  </si>
  <si>
    <r>
      <rPr>
        <sz val="10"/>
        <color theme="1"/>
        <rFont val="黑体"/>
        <charset val="134"/>
      </rPr>
      <t xml:space="preserve">   （三）</t>
    </r>
    <r>
      <rPr>
        <sz val="9"/>
        <color theme="1"/>
        <rFont val="Times New Roman"/>
        <charset val="134"/>
      </rPr>
      <t>居住</t>
    </r>
  </si>
  <si>
    <r>
      <rPr>
        <sz val="10"/>
        <color theme="1"/>
        <rFont val="黑体"/>
        <charset val="134"/>
      </rPr>
      <t xml:space="preserve">   （四）生活</t>
    </r>
    <r>
      <rPr>
        <sz val="9"/>
        <color theme="1"/>
        <rFont val="Times New Roman"/>
        <charset val="134"/>
      </rPr>
      <t>用品及服务</t>
    </r>
  </si>
  <si>
    <r>
      <rPr>
        <sz val="10"/>
        <color theme="1"/>
        <rFont val="黑体"/>
        <charset val="134"/>
      </rPr>
      <t xml:space="preserve">   （五）</t>
    </r>
    <r>
      <rPr>
        <sz val="9"/>
        <color theme="1"/>
        <rFont val="Times New Roman"/>
        <charset val="134"/>
      </rPr>
      <t>交通</t>
    </r>
    <r>
      <rPr>
        <sz val="9"/>
        <color theme="1"/>
        <rFont val="宋体"/>
        <charset val="134"/>
      </rPr>
      <t>通信</t>
    </r>
  </si>
  <si>
    <r>
      <rPr>
        <sz val="10"/>
        <color theme="1"/>
        <rFont val="黑体"/>
        <charset val="134"/>
      </rPr>
      <t xml:space="preserve">   （六）</t>
    </r>
    <r>
      <rPr>
        <sz val="9"/>
        <color theme="1"/>
        <rFont val="Times New Roman"/>
        <charset val="134"/>
      </rPr>
      <t>教育文化娱乐</t>
    </r>
  </si>
  <si>
    <r>
      <rPr>
        <sz val="10"/>
        <color theme="1"/>
        <rFont val="黑体"/>
        <charset val="134"/>
      </rPr>
      <t xml:space="preserve">   （七）</t>
    </r>
    <r>
      <rPr>
        <sz val="9"/>
        <color theme="1"/>
        <rFont val="Times New Roman"/>
        <charset val="134"/>
      </rPr>
      <t>医疗保健</t>
    </r>
  </si>
  <si>
    <r>
      <rPr>
        <sz val="10"/>
        <color theme="1"/>
        <rFont val="黑体"/>
        <charset val="134"/>
      </rPr>
      <t xml:space="preserve">   （八）</t>
    </r>
    <r>
      <rPr>
        <sz val="9"/>
        <color theme="1"/>
        <rFont val="Times New Roman"/>
        <charset val="134"/>
      </rPr>
      <t>其它</t>
    </r>
    <r>
      <rPr>
        <sz val="9"/>
        <color theme="1"/>
        <rFont val="宋体"/>
        <charset val="134"/>
      </rPr>
      <t>用品</t>
    </r>
    <r>
      <rPr>
        <sz val="9"/>
        <color theme="1"/>
        <rFont val="Times New Roman"/>
        <charset val="134"/>
      </rPr>
      <t>和服务</t>
    </r>
  </si>
  <si>
    <t>注：以上数据是采取四舍五入保留整数原因，存在合计与分项不等的情况。</t>
  </si>
  <si>
    <t>规模以上工业生产、销售情况</t>
  </si>
  <si>
    <t>单位：亿元</t>
  </si>
  <si>
    <t>本月止累计</t>
  </si>
  <si>
    <t>增速%</t>
  </si>
  <si>
    <t>一、工业总产值(现行价格)</t>
  </si>
  <si>
    <t>在总计中:轻工业</t>
  </si>
  <si>
    <t xml:space="preserve">         重工业</t>
  </si>
  <si>
    <t>在总计中:股份合作企业</t>
  </si>
  <si>
    <t xml:space="preserve">         股份制企业</t>
  </si>
  <si>
    <t xml:space="preserve">         外商及港澳台商投资企业</t>
  </si>
  <si>
    <t xml:space="preserve">         其他企业</t>
  </si>
  <si>
    <t>二、工业销售产值(现行价格)</t>
  </si>
  <si>
    <t>三、工业增加值</t>
  </si>
  <si>
    <t>－</t>
  </si>
  <si>
    <t>四、工业产品销售率（%）</t>
  </si>
  <si>
    <t>规模以上工业生产主要产品产量</t>
  </si>
  <si>
    <t xml:space="preserve">        </t>
  </si>
  <si>
    <t>计量单位</t>
  </si>
  <si>
    <t>规模以上工业企业主要经济指标</t>
  </si>
  <si>
    <t>营业收入</t>
  </si>
  <si>
    <t>盈亏相抵后的利润总额</t>
  </si>
  <si>
    <t>税金总额</t>
  </si>
  <si>
    <t>资产总额</t>
  </si>
  <si>
    <t>应收账款</t>
  </si>
  <si>
    <t>产成品</t>
  </si>
  <si>
    <t>负债总额</t>
  </si>
  <si>
    <t>应缴增值税</t>
  </si>
  <si>
    <t>固定资产投资</t>
  </si>
  <si>
    <r>
      <rPr>
        <sz val="9"/>
        <color theme="1"/>
        <rFont val="Times New Roman"/>
        <charset val="134"/>
      </rPr>
      <t xml:space="preserve">              </t>
    </r>
    <r>
      <rPr>
        <sz val="9"/>
        <color theme="1"/>
        <rFont val="宋体"/>
        <charset val="134"/>
      </rPr>
      <t>单位：</t>
    </r>
    <r>
      <rPr>
        <sz val="9"/>
        <color theme="1"/>
        <rFont val="Times New Roman"/>
        <charset val="134"/>
      </rPr>
      <t>%</t>
    </r>
  </si>
  <si>
    <t xml:space="preserve"> #固定资产投资完成额</t>
  </si>
  <si>
    <t>　　#房地产开发投资</t>
  </si>
  <si>
    <t>　　#项目投资</t>
  </si>
  <si>
    <t>　　  #技改投资</t>
  </si>
  <si>
    <t>民间投资</t>
  </si>
  <si>
    <t>（一）按构成分</t>
  </si>
  <si>
    <t xml:space="preserve">      建筑、安装工程</t>
  </si>
  <si>
    <t>　　　设备工器具购置</t>
  </si>
  <si>
    <t>　　　其他投资</t>
  </si>
  <si>
    <t>（二）按行业分</t>
  </si>
  <si>
    <t xml:space="preserve"> 　　第一产业</t>
  </si>
  <si>
    <t>　　 第二产业</t>
  </si>
  <si>
    <t>　　  #工业性投资</t>
  </si>
  <si>
    <t>　　 第三产业</t>
  </si>
  <si>
    <t>房地产主要指标</t>
  </si>
  <si>
    <t>单位</t>
  </si>
  <si>
    <r>
      <rPr>
        <sz val="10"/>
        <color theme="1"/>
        <rFont val="黑体"/>
        <charset val="134"/>
      </rPr>
      <t>增速</t>
    </r>
    <r>
      <rPr>
        <sz val="9"/>
        <color theme="1"/>
        <rFont val="Times New Roman"/>
        <charset val="134"/>
      </rPr>
      <t>%</t>
    </r>
  </si>
  <si>
    <t>房地产开发投资额</t>
  </si>
  <si>
    <t>万元</t>
  </si>
  <si>
    <t>　其中：住宅</t>
  </si>
  <si>
    <t>本年施工房屋面积</t>
  </si>
  <si>
    <t>万平方米</t>
  </si>
  <si>
    <r>
      <rPr>
        <sz val="10"/>
        <color theme="1"/>
        <rFont val="黑体"/>
        <charset val="134"/>
      </rPr>
      <t>#</t>
    </r>
    <r>
      <rPr>
        <sz val="9"/>
        <color theme="1"/>
        <rFont val="宋体"/>
        <charset val="134"/>
      </rPr>
      <t>本年新开工房屋面积</t>
    </r>
  </si>
  <si>
    <t>本年竣工房屋面积</t>
  </si>
  <si>
    <t>—</t>
  </si>
  <si>
    <t>商品房屋销售面积</t>
  </si>
  <si>
    <t>商品房屋销售额</t>
  </si>
  <si>
    <t>商品房屋待售面积</t>
  </si>
  <si>
    <t>建筑业主要指标情况</t>
  </si>
  <si>
    <t>单位：万元、万平方米</t>
  </si>
  <si>
    <r>
      <rPr>
        <sz val="10"/>
        <rFont val="黑体"/>
        <charset val="134"/>
      </rPr>
      <t>累计</t>
    </r>
    <r>
      <rPr>
        <sz val="9"/>
        <color theme="1"/>
        <rFont val="Times New Roman"/>
        <charset val="134"/>
      </rPr>
      <t>±%</t>
    </r>
  </si>
  <si>
    <t>签订的合同额</t>
  </si>
  <si>
    <t>一、建筑业总产值</t>
  </si>
  <si>
    <r>
      <rPr>
        <sz val="10"/>
        <rFont val="黑体"/>
        <charset val="134"/>
      </rPr>
      <t xml:space="preserve">  </t>
    </r>
    <r>
      <rPr>
        <sz val="9"/>
        <color theme="1"/>
        <rFont val="永中宋体"/>
        <charset val="134"/>
      </rPr>
      <t>其中：装饰装修产值</t>
    </r>
  </si>
  <si>
    <r>
      <rPr>
        <sz val="10"/>
        <rFont val="黑体"/>
        <charset val="134"/>
      </rPr>
      <t xml:space="preserve">   </t>
    </r>
    <r>
      <rPr>
        <sz val="9"/>
        <color theme="1"/>
        <rFont val="永中宋体"/>
        <charset val="134"/>
      </rPr>
      <t>　　在外省完成的产值</t>
    </r>
  </si>
  <si>
    <r>
      <rPr>
        <sz val="10"/>
        <rFont val="黑体"/>
        <charset val="134"/>
      </rPr>
      <t xml:space="preserve">  1.</t>
    </r>
    <r>
      <rPr>
        <sz val="9"/>
        <color theme="1"/>
        <rFont val="永中宋体"/>
        <charset val="134"/>
      </rPr>
      <t>建筑工程产值</t>
    </r>
  </si>
  <si>
    <r>
      <rPr>
        <sz val="10"/>
        <rFont val="黑体"/>
        <charset val="134"/>
      </rPr>
      <t xml:space="preserve">  2.</t>
    </r>
    <r>
      <rPr>
        <sz val="9"/>
        <color theme="1"/>
        <rFont val="永中宋体"/>
        <charset val="134"/>
      </rPr>
      <t>安装工程产值</t>
    </r>
  </si>
  <si>
    <r>
      <rPr>
        <sz val="10"/>
        <rFont val="黑体"/>
        <charset val="134"/>
      </rPr>
      <t xml:space="preserve">  3.</t>
    </r>
    <r>
      <rPr>
        <sz val="9"/>
        <color theme="1"/>
        <rFont val="永中宋体"/>
        <charset val="134"/>
      </rPr>
      <t>其他产值</t>
    </r>
  </si>
  <si>
    <t>二、竣工产值</t>
  </si>
  <si>
    <t>三、房屋建筑施工面积</t>
  </si>
  <si>
    <t>四、房屋竣工面积</t>
  </si>
  <si>
    <t>五、房屋竣工价值</t>
  </si>
  <si>
    <t xml:space="preserve">          单位：万元</t>
  </si>
  <si>
    <t>本月</t>
  </si>
  <si>
    <t>止累计</t>
  </si>
  <si>
    <t>其中：限额以上</t>
  </si>
  <si>
    <t>一、按销售所在地分组</t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</si>
  <si>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城镇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</si>
  <si>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乡村</t>
    </r>
  </si>
  <si>
    <t>二、按行业分组</t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</si>
  <si>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批发业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</si>
  <si>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零售业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</si>
  <si>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住宿业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</si>
  <si>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餐饮业</t>
    </r>
  </si>
  <si>
    <t>三、消费形态分</t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</si>
  <si>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餐饮收入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</si>
  <si>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商品零售</t>
    </r>
  </si>
  <si>
    <t>名录库单位统计表</t>
  </si>
  <si>
    <t>3月</t>
  </si>
  <si>
    <t>单位：户</t>
  </si>
  <si>
    <t>类型</t>
  </si>
  <si>
    <t>户数</t>
  </si>
  <si>
    <t>同比增减数</t>
  </si>
  <si>
    <t>法人单位</t>
  </si>
  <si>
    <t>产业活动单位</t>
  </si>
  <si>
    <t>规模以上单位（联网直报调查单位）</t>
  </si>
  <si>
    <t>其中：规模以上工业</t>
  </si>
  <si>
    <t xml:space="preserve">      有资质的建筑业</t>
  </si>
  <si>
    <t xml:space="preserve">      房地产业开发经营业</t>
  </si>
  <si>
    <t xml:space="preserve">      限额以上批发零售业</t>
  </si>
  <si>
    <t xml:space="preserve">      限额以上住宿餐饮业</t>
  </si>
  <si>
    <t xml:space="preserve">      规模以上服务业</t>
  </si>
  <si>
    <r>
      <rPr>
        <sz val="15"/>
        <color theme="1"/>
        <rFont val="黑体"/>
        <charset val="134"/>
      </rPr>
      <t>财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政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收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支</t>
    </r>
  </si>
  <si>
    <t xml:space="preserve">                                          单位：万元</t>
  </si>
  <si>
    <t>实际完成</t>
  </si>
  <si>
    <t>一、收入合计</t>
  </si>
  <si>
    <t>(一)地方财政收入</t>
  </si>
  <si>
    <t>其中：一般预算收入</t>
  </si>
  <si>
    <t>税收收入合计</t>
  </si>
  <si>
    <t>非税收收入合计</t>
  </si>
  <si>
    <t>(二)上划中央收入</t>
  </si>
  <si>
    <t>(三)上划省级收入</t>
  </si>
  <si>
    <t>二、支出合计</t>
  </si>
  <si>
    <t>其中：一般预算支出</t>
  </si>
  <si>
    <t>其中：一般公共服务支出</t>
  </si>
  <si>
    <t xml:space="preserve">       财政八项支出</t>
  </si>
  <si>
    <t>各镇街地方财政一般预算收入</t>
  </si>
  <si>
    <t>单  位</t>
  </si>
  <si>
    <t>本月收入数</t>
  </si>
  <si>
    <t>镇街合计</t>
  </si>
  <si>
    <t>玉蟾街道</t>
  </si>
  <si>
    <t>福集镇</t>
  </si>
  <si>
    <t>嘉明镇</t>
  </si>
  <si>
    <t>喻寺镇</t>
  </si>
  <si>
    <t>得胜镇</t>
  </si>
  <si>
    <t>牛滩镇</t>
  </si>
  <si>
    <t>兆雅镇</t>
  </si>
  <si>
    <t>玄滩镇</t>
  </si>
  <si>
    <t>太伏镇</t>
  </si>
  <si>
    <t>云龙镇</t>
  </si>
  <si>
    <t>石桥镇</t>
  </si>
  <si>
    <t>毗卢镇</t>
  </si>
  <si>
    <t>奇峰镇</t>
  </si>
  <si>
    <t>潮河镇</t>
  </si>
  <si>
    <t>云锦镇</t>
  </si>
  <si>
    <t>立石镇</t>
  </si>
  <si>
    <t>百和镇</t>
  </si>
  <si>
    <t>天兴镇</t>
  </si>
  <si>
    <t>方洞镇</t>
  </si>
  <si>
    <t>海潮镇</t>
  </si>
  <si>
    <r>
      <rPr>
        <sz val="15"/>
        <color theme="1"/>
        <rFont val="黑体"/>
        <charset val="134"/>
      </rPr>
      <t>金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融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情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况</t>
    </r>
  </si>
  <si>
    <r>
      <rPr>
        <sz val="9"/>
        <color theme="1"/>
        <rFont val="Times New Roman"/>
        <charset val="134"/>
      </rPr>
      <t xml:space="preserve">                  </t>
    </r>
    <r>
      <rPr>
        <sz val="9"/>
        <color theme="1"/>
        <rFont val="宋体"/>
        <charset val="134"/>
      </rPr>
      <t>单位：万元</t>
    </r>
  </si>
  <si>
    <t>本月末</t>
  </si>
  <si>
    <t>上年同期</t>
  </si>
  <si>
    <t>全社会各项贷款余额</t>
  </si>
  <si>
    <t>其中：短期贷款</t>
  </si>
  <si>
    <t xml:space="preserve">      中长期贷款</t>
  </si>
  <si>
    <t>全社会各项存款余额</t>
  </si>
  <si>
    <t>其中：单位存款</t>
  </si>
  <si>
    <t xml:space="preserve">      住户存款余额</t>
  </si>
  <si>
    <r>
      <rPr>
        <sz val="15"/>
        <color theme="1"/>
        <rFont val="黑体"/>
        <charset val="134"/>
      </rPr>
      <t>交通运输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情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况</t>
    </r>
  </si>
  <si>
    <r>
      <rPr>
        <sz val="10"/>
        <color theme="1"/>
        <rFont val="黑体"/>
        <charset val="134"/>
      </rPr>
      <t>指标名</t>
    </r>
    <r>
      <rPr>
        <sz val="9"/>
        <color theme="1"/>
        <rFont val="Times New Roman"/>
        <charset val="134"/>
      </rPr>
      <t>称</t>
    </r>
  </si>
  <si>
    <t>本季末</t>
  </si>
  <si>
    <t>全社会客运量（万人）</t>
  </si>
  <si>
    <t>其中：公路</t>
  </si>
  <si>
    <t>水路</t>
  </si>
  <si>
    <t>全社会客运周转量（万人公里）</t>
  </si>
  <si>
    <t>全社会货运量（万吨）</t>
  </si>
  <si>
    <t>全社会货运周转量（万吨公里）</t>
  </si>
  <si>
    <r>
      <rPr>
        <sz val="16"/>
        <color theme="1"/>
        <rFont val="黑体"/>
        <charset val="134"/>
      </rPr>
      <t>全社会用电量</t>
    </r>
    <r>
      <rPr>
        <sz val="16"/>
        <color theme="1"/>
        <rFont val="Times New Roman"/>
        <charset val="134"/>
      </rPr>
      <t xml:space="preserve"> </t>
    </r>
  </si>
  <si>
    <r>
      <rPr>
        <sz val="9"/>
        <color theme="1"/>
        <rFont val="Times New Roman"/>
        <charset val="134"/>
      </rPr>
      <t xml:space="preserve">                </t>
    </r>
    <r>
      <rPr>
        <sz val="9"/>
        <color theme="1"/>
        <rFont val="宋体"/>
        <charset val="134"/>
      </rPr>
      <t>单位：万千瓦时</t>
    </r>
  </si>
  <si>
    <t>全社会用电总计</t>
  </si>
  <si>
    <t>#全行业用电合计</t>
  </si>
  <si>
    <t>其中：采矿业</t>
  </si>
  <si>
    <t>制造业</t>
  </si>
  <si>
    <t>电力、燃气及水的生产和供应业</t>
  </si>
  <si>
    <t>#城乡居民生活用电</t>
  </si>
  <si>
    <t>其中：城镇居民</t>
  </si>
  <si>
    <t>乡村居民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</si>
</sst>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  <numFmt numFmtId="178" formatCode="0.0"/>
  </numFmts>
  <fonts count="5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color theme="1"/>
      <name val="Times New Roman"/>
      <charset val="134"/>
    </font>
    <font>
      <sz val="10"/>
      <color theme="1"/>
      <name val="黑体"/>
      <charset val="134"/>
    </font>
    <font>
      <sz val="14"/>
      <name val="宋体"/>
      <charset val="134"/>
    </font>
    <font>
      <sz val="15"/>
      <color theme="1"/>
      <name val="黑体"/>
      <charset val="134"/>
    </font>
    <font>
      <sz val="9"/>
      <color theme="1"/>
      <name val="宋体"/>
      <charset val="134"/>
    </font>
    <font>
      <sz val="10"/>
      <color rgb="FFFF0000"/>
      <name val="黑体"/>
      <charset val="134"/>
    </font>
    <font>
      <sz val="12"/>
      <color rgb="FFFF0000"/>
      <name val="黑体"/>
      <charset val="134"/>
    </font>
    <font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sz val="12"/>
      <name val="黑体"/>
      <charset val="134"/>
    </font>
    <font>
      <sz val="11"/>
      <color theme="1"/>
      <name val="黑体"/>
      <charset val="134"/>
    </font>
    <font>
      <sz val="10.5"/>
      <color theme="1"/>
      <name val="Times New Roman"/>
      <charset val="134"/>
    </font>
    <font>
      <sz val="16"/>
      <name val="宋体"/>
      <charset val="134"/>
    </font>
    <font>
      <sz val="16"/>
      <name val="Arial"/>
      <charset val="134"/>
    </font>
    <font>
      <sz val="10"/>
      <name val="黑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9"/>
      <color theme="1"/>
      <name val="永中宋体"/>
      <charset val="134"/>
    </font>
    <font>
      <sz val="17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方正黑体简体"/>
      <charset val="134"/>
    </font>
    <font>
      <b/>
      <sz val="12"/>
      <name val="方正黑体简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name val="方正黑体简体"/>
      <charset val="134"/>
    </font>
    <font>
      <b/>
      <sz val="12"/>
      <name val="黑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name val="楷体_GB2312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color theme="1"/>
      <name val="Times New Roman"/>
      <charset val="134"/>
    </font>
    <font>
      <sz val="15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0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3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3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0" borderId="0"/>
    <xf numFmtId="0" fontId="30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5" borderId="28" applyNumberFormat="0" applyFon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/>
    <xf numFmtId="0" fontId="44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27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6" fillId="29" borderId="32" applyNumberFormat="0" applyAlignment="0" applyProtection="0">
      <alignment vertical="center"/>
    </xf>
    <xf numFmtId="0" fontId="48" fillId="29" borderId="26" applyNumberFormat="0" applyAlignment="0" applyProtection="0">
      <alignment vertical="center"/>
    </xf>
    <xf numFmtId="0" fontId="49" fillId="32" borderId="33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4" fillId="0" borderId="0"/>
    <xf numFmtId="0" fontId="30" fillId="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2" fillId="0" borderId="0">
      <alignment vertical="center"/>
    </xf>
    <xf numFmtId="0" fontId="34" fillId="0" borderId="0"/>
    <xf numFmtId="0" fontId="34" fillId="0" borderId="0"/>
  </cellStyleXfs>
  <cellXfs count="19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177" fontId="4" fillId="0" borderId="5" xfId="56" applyNumberFormat="1" applyFont="1" applyBorder="1" applyAlignment="1">
      <alignment horizontal="center" vertical="center"/>
    </xf>
    <xf numFmtId="176" fontId="4" fillId="0" borderId="6" xfId="56" applyNumberFormat="1" applyFont="1" applyBorder="1" applyAlignment="1">
      <alignment horizontal="center" vertical="center"/>
    </xf>
    <xf numFmtId="177" fontId="4" fillId="0" borderId="7" xfId="56" applyNumberFormat="1" applyFont="1" applyBorder="1" applyAlignment="1">
      <alignment horizontal="center" vertical="center"/>
    </xf>
    <xf numFmtId="176" fontId="4" fillId="0" borderId="0" xfId="56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178" fontId="8" fillId="0" borderId="5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178" fontId="8" fillId="0" borderId="7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78" fontId="8" fillId="0" borderId="7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6" fillId="0" borderId="0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77" fontId="8" fillId="0" borderId="11" xfId="0" applyNumberFormat="1" applyFont="1" applyBorder="1" applyAlignment="1">
      <alignment horizontal="center" vertical="center" wrapText="1"/>
    </xf>
    <xf numFmtId="177" fontId="8" fillId="0" borderId="12" xfId="0" applyNumberFormat="1" applyFont="1" applyBorder="1" applyAlignment="1">
      <alignment horizontal="center" vertical="center" wrapText="1"/>
    </xf>
    <xf numFmtId="177" fontId="8" fillId="0" borderId="14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center" vertical="center" wrapText="1"/>
    </xf>
    <xf numFmtId="176" fontId="11" fillId="0" borderId="5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76" fontId="11" fillId="0" borderId="7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178" fontId="11" fillId="0" borderId="1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" fontId="0" fillId="0" borderId="0" xfId="0" applyNumberFormat="1">
      <alignment vertical="center"/>
    </xf>
    <xf numFmtId="0" fontId="9" fillId="0" borderId="16" xfId="0" applyFont="1" applyBorder="1" applyAlignment="1">
      <alignment horizontal="right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177" fontId="14" fillId="0" borderId="2" xfId="23" applyNumberFormat="1" applyFont="1" applyBorder="1" applyAlignment="1">
      <alignment horizontal="right" vertical="center" wrapText="1"/>
    </xf>
    <xf numFmtId="178" fontId="14" fillId="0" borderId="2" xfId="23" applyNumberFormat="1" applyFont="1" applyBorder="1" applyAlignment="1">
      <alignment horizontal="right" vertical="center" wrapText="1"/>
    </xf>
    <xf numFmtId="178" fontId="14" fillId="0" borderId="3" xfId="23" applyNumberFormat="1" applyFont="1" applyBorder="1" applyAlignment="1">
      <alignment horizontal="right" vertical="center" wrapText="1"/>
    </xf>
    <xf numFmtId="177" fontId="14" fillId="0" borderId="2" xfId="21" applyNumberFormat="1" applyFont="1" applyBorder="1" applyAlignment="1">
      <alignment horizontal="right" vertical="center" wrapText="1"/>
    </xf>
    <xf numFmtId="178" fontId="14" fillId="0" borderId="2" xfId="21" applyNumberFormat="1" applyFont="1" applyBorder="1" applyAlignment="1">
      <alignment horizontal="right" vertical="center" wrapText="1"/>
    </xf>
    <xf numFmtId="178" fontId="14" fillId="0" borderId="3" xfId="21" applyNumberFormat="1" applyFont="1" applyBorder="1" applyAlignment="1">
      <alignment horizontal="right" vertical="center" wrapText="1"/>
    </xf>
    <xf numFmtId="177" fontId="14" fillId="0" borderId="2" xfId="58" applyNumberFormat="1" applyFont="1" applyBorder="1" applyAlignment="1">
      <alignment horizontal="left" vertical="center"/>
    </xf>
    <xf numFmtId="0" fontId="14" fillId="0" borderId="2" xfId="58" applyFont="1" applyBorder="1" applyAlignment="1">
      <alignment horizontal="left" vertical="center"/>
    </xf>
    <xf numFmtId="177" fontId="15" fillId="0" borderId="2" xfId="58" applyNumberFormat="1" applyFont="1" applyFill="1" applyBorder="1" applyAlignment="1">
      <alignment horizontal="right" vertical="center"/>
    </xf>
    <xf numFmtId="0" fontId="15" fillId="0" borderId="3" xfId="58" applyFont="1" applyBorder="1" applyAlignment="1">
      <alignment horizontal="center" vertical="center"/>
    </xf>
    <xf numFmtId="177" fontId="14" fillId="0" borderId="2" xfId="0" applyNumberFormat="1" applyFont="1" applyFill="1" applyBorder="1" applyAlignment="1">
      <alignment vertical="center"/>
    </xf>
    <xf numFmtId="0" fontId="14" fillId="0" borderId="2" xfId="58" applyFont="1" applyBorder="1" applyAlignment="1">
      <alignment horizontal="center" vertical="center"/>
    </xf>
    <xf numFmtId="177" fontId="15" fillId="0" borderId="2" xfId="58" applyNumberFormat="1" applyFont="1" applyBorder="1" applyAlignment="1">
      <alignment horizontal="right" vertical="center"/>
    </xf>
    <xf numFmtId="176" fontId="15" fillId="0" borderId="3" xfId="58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justify" vertical="center" wrapText="1"/>
    </xf>
    <xf numFmtId="1" fontId="8" fillId="0" borderId="11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1" fontId="8" fillId="0" borderId="12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justify" vertical="center"/>
    </xf>
    <xf numFmtId="0" fontId="16" fillId="0" borderId="8" xfId="0" applyNumberFormat="1" applyFont="1" applyFill="1" applyBorder="1" applyAlignment="1">
      <alignment horizontal="justify" vertical="center" wrapText="1"/>
    </xf>
    <xf numFmtId="1" fontId="8" fillId="0" borderId="14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8" fillId="0" borderId="2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8" fontId="11" fillId="0" borderId="5" xfId="0" applyNumberFormat="1" applyFont="1" applyBorder="1" applyAlignment="1">
      <alignment horizontal="center" vertical="center" wrapText="1"/>
    </xf>
    <xf numFmtId="178" fontId="11" fillId="0" borderId="7" xfId="0" applyNumberFormat="1" applyFont="1" applyBorder="1" applyAlignment="1">
      <alignment horizontal="center" vertical="center" wrapText="1"/>
    </xf>
    <xf numFmtId="176" fontId="11" fillId="0" borderId="12" xfId="0" applyNumberFormat="1" applyFont="1" applyFill="1" applyBorder="1" applyAlignment="1">
      <alignment horizontal="center" vertical="center" wrapText="1"/>
    </xf>
    <xf numFmtId="176" fontId="11" fillId="0" borderId="7" xfId="0" applyNumberFormat="1" applyFont="1" applyFill="1" applyBorder="1" applyAlignment="1">
      <alignment horizontal="center" vertical="center" wrapText="1"/>
    </xf>
    <xf numFmtId="176" fontId="11" fillId="0" borderId="14" xfId="0" applyNumberFormat="1" applyFont="1" applyFill="1" applyBorder="1" applyAlignment="1">
      <alignment horizontal="center" vertical="center" wrapText="1"/>
    </xf>
    <xf numFmtId="176" fontId="11" fillId="0" borderId="15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18" fillId="0" borderId="0" xfId="0" applyFont="1">
      <alignment vertical="center"/>
    </xf>
    <xf numFmtId="0" fontId="18" fillId="0" borderId="0" xfId="0" applyFont="1" applyBorder="1">
      <alignment vertical="center"/>
    </xf>
    <xf numFmtId="1" fontId="11" fillId="0" borderId="11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1" fontId="11" fillId="0" borderId="14" xfId="0" applyNumberFormat="1" applyFont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justify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justify" vertical="center"/>
    </xf>
    <xf numFmtId="0" fontId="16" fillId="0" borderId="16" xfId="0" applyNumberFormat="1" applyFont="1" applyFill="1" applyBorder="1" applyAlignment="1">
      <alignment horizontal="justify"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76" fontId="6" fillId="0" borderId="17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76" fontId="6" fillId="0" borderId="18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76" fontId="6" fillId="0" borderId="2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>
      <alignment vertical="center"/>
    </xf>
    <xf numFmtId="0" fontId="2" fillId="0" borderId="20" xfId="0" applyFont="1" applyBorder="1" applyAlignment="1">
      <alignment horizontal="center" vertical="center" wrapText="1"/>
    </xf>
    <xf numFmtId="176" fontId="2" fillId="0" borderId="23" xfId="0" applyNumberFormat="1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176" fontId="20" fillId="0" borderId="23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76" fontId="20" fillId="0" borderId="24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177" fontId="11" fillId="0" borderId="5" xfId="0" applyNumberFormat="1" applyFont="1" applyBorder="1" applyAlignment="1">
      <alignment horizontal="center" vertical="center"/>
    </xf>
    <xf numFmtId="178" fontId="11" fillId="0" borderId="5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77" fontId="11" fillId="0" borderId="3" xfId="0" applyNumberFormat="1" applyFont="1" applyBorder="1" applyAlignment="1">
      <alignment horizontal="center" vertical="center"/>
    </xf>
    <xf numFmtId="178" fontId="11" fillId="0" borderId="3" xfId="0" applyNumberFormat="1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6" fillId="0" borderId="13" xfId="0" applyNumberFormat="1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6" fillId="0" borderId="12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8" fontId="11" fillId="0" borderId="7" xfId="0" applyNumberFormat="1" applyFont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0" fontId="21" fillId="0" borderId="0" xfId="0" applyFont="1">
      <alignment vertical="center"/>
    </xf>
    <xf numFmtId="0" fontId="9" fillId="0" borderId="0" xfId="0" applyFont="1" applyAlignment="1">
      <alignment horizontal="right" vertical="center" wrapText="1"/>
    </xf>
    <xf numFmtId="178" fontId="11" fillId="0" borderId="12" xfId="0" applyNumberFormat="1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76" fontId="11" fillId="0" borderId="12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78" fontId="11" fillId="0" borderId="14" xfId="0" applyNumberFormat="1" applyFont="1" applyBorder="1" applyAlignment="1">
      <alignment horizontal="center" vertical="center" wrapText="1"/>
    </xf>
    <xf numFmtId="1" fontId="11" fillId="0" borderId="15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11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178" fontId="24" fillId="0" borderId="3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6" fillId="0" borderId="25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16" fillId="0" borderId="14" xfId="0" applyNumberFormat="1" applyFont="1" applyFill="1" applyBorder="1" applyAlignment="1">
      <alignment horizontal="center" vertical="center" wrapText="1"/>
    </xf>
    <xf numFmtId="178" fontId="11" fillId="0" borderId="14" xfId="0" applyNumberFormat="1" applyFont="1" applyFill="1" applyBorder="1" applyAlignment="1">
      <alignment horizontal="center" vertical="center" wrapText="1"/>
    </xf>
    <xf numFmtId="178" fontId="27" fillId="0" borderId="14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6" fontId="27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27" fillId="0" borderId="14" xfId="0" applyNumberFormat="1" applyFont="1" applyFill="1" applyBorder="1" applyAlignment="1">
      <alignment horizontal="center" vertical="center" wrapText="1"/>
    </xf>
    <xf numFmtId="1" fontId="27" fillId="0" borderId="2" xfId="0" applyNumberFormat="1" applyFont="1" applyFill="1" applyBorder="1" applyAlignment="1">
      <alignment horizontal="center" vertical="center" wrapText="1"/>
    </xf>
    <xf numFmtId="178" fontId="27" fillId="0" borderId="2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178" fontId="11" fillId="0" borderId="15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178" fontId="11" fillId="0" borderId="3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MS Sans Serif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3" xfId="54"/>
    <cellStyle name="常规 14" xfId="55"/>
    <cellStyle name="常规 20" xfId="56"/>
    <cellStyle name="常规 15" xfId="57"/>
    <cellStyle name="常规_Sheet1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2508;&#21512;\&#37096;&#38376;&#25253;&#34920;\&#24037;&#19994;\2019\2019&#24180;9&#26376;&#24037;&#19994;&#26376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规模以上工业生产、销售情况  "/>
      <sheetName val="规模以上工业生产主要产品产量   "/>
      <sheetName val="规模以上工业企业主要经济指标"/>
    </sheetNames>
    <sheetDataSet>
      <sheetData sheetId="0"/>
      <sheetData sheetId="1">
        <row r="4">
          <cell r="A4" t="str">
            <v>白酒</v>
          </cell>
          <cell r="B4" t="str">
            <v>万千升</v>
          </cell>
        </row>
        <row r="5">
          <cell r="A5" t="str">
            <v>玻璃包装容器</v>
          </cell>
          <cell r="B5" t="str">
            <v>万吨</v>
          </cell>
        </row>
        <row r="6">
          <cell r="A6" t="str">
            <v>服装</v>
          </cell>
          <cell r="B6" t="str">
            <v>万件</v>
          </cell>
        </row>
        <row r="7">
          <cell r="A7" t="str">
            <v>纸制品</v>
          </cell>
          <cell r="B7" t="str">
            <v>吨</v>
          </cell>
        </row>
        <row r="8">
          <cell r="A8" t="str">
            <v>纱</v>
          </cell>
          <cell r="B8" t="str">
            <v>吨</v>
          </cell>
        </row>
        <row r="9">
          <cell r="A9" t="str">
            <v>水泥</v>
          </cell>
          <cell r="B9" t="str">
            <v>万吨</v>
          </cell>
        </row>
        <row r="10">
          <cell r="A10" t="str">
            <v>钢材</v>
          </cell>
          <cell r="B10" t="str">
            <v>万吨</v>
          </cell>
        </row>
        <row r="11">
          <cell r="A11" t="str">
            <v>布</v>
          </cell>
          <cell r="B11" t="str">
            <v>万米</v>
          </cell>
        </row>
        <row r="12">
          <cell r="A12" t="str">
            <v>化学药品原药</v>
          </cell>
          <cell r="B12" t="str">
            <v>吨</v>
          </cell>
        </row>
        <row r="13">
          <cell r="A13" t="str">
            <v>兽用药品</v>
          </cell>
          <cell r="B13" t="str">
            <v>吨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24"/>
  <sheetViews>
    <sheetView zoomScale="85" zoomScaleNormal="85" topLeftCell="A13" workbookViewId="0">
      <selection activeCell="O11" sqref="O11"/>
    </sheetView>
  </sheetViews>
  <sheetFormatPr defaultColWidth="9" defaultRowHeight="13.5"/>
  <cols>
    <col min="1" max="1" width="14.625" customWidth="1"/>
    <col min="2" max="3" width="8.375" customWidth="1"/>
    <col min="4" max="4" width="10.25" customWidth="1"/>
    <col min="5" max="6" width="8.375" customWidth="1"/>
    <col min="7" max="7" width="8.375" style="171" customWidth="1"/>
    <col min="8" max="10" width="8.375" customWidth="1"/>
    <col min="15" max="15" width="13" customWidth="1"/>
    <col min="21" max="21" width="13.375" customWidth="1"/>
  </cols>
  <sheetData>
    <row r="1" s="123" customFormat="1" ht="31.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23" customFormat="1" ht="23.95" customHeight="1" spans="1:10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</row>
    <row r="3" s="123" customFormat="1" ht="26.5" customHeight="1" spans="1:10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</row>
    <row r="4" s="123" customFormat="1" ht="36" customHeight="1" spans="1:10">
      <c r="A4" s="174" t="s">
        <v>3</v>
      </c>
      <c r="B4" s="79"/>
      <c r="C4" s="80" t="s">
        <v>4</v>
      </c>
      <c r="D4" s="80" t="s">
        <v>5</v>
      </c>
      <c r="E4" s="80" t="s">
        <v>6</v>
      </c>
      <c r="F4" s="80" t="s">
        <v>7</v>
      </c>
      <c r="G4" s="175" t="s">
        <v>8</v>
      </c>
      <c r="H4" s="80" t="s">
        <v>9</v>
      </c>
      <c r="I4" s="80" t="s">
        <v>10</v>
      </c>
      <c r="J4" s="81" t="s">
        <v>11</v>
      </c>
    </row>
    <row r="5" s="123" customFormat="1" ht="36" customHeight="1" spans="1:10">
      <c r="A5" s="149" t="s">
        <v>12</v>
      </c>
      <c r="B5" s="176" t="s">
        <v>13</v>
      </c>
      <c r="C5" s="177">
        <v>510.2</v>
      </c>
      <c r="D5" s="177">
        <v>155.7</v>
      </c>
      <c r="E5" s="177">
        <v>44.8</v>
      </c>
      <c r="F5" s="177">
        <v>90.5</v>
      </c>
      <c r="G5" s="178">
        <v>85.5</v>
      </c>
      <c r="H5" s="177">
        <v>55.4</v>
      </c>
      <c r="I5" s="177">
        <v>35</v>
      </c>
      <c r="J5" s="187">
        <v>43.2</v>
      </c>
    </row>
    <row r="6" s="123" customFormat="1" ht="36" customHeight="1" spans="1:10">
      <c r="A6" s="79"/>
      <c r="B6" s="80" t="s">
        <v>14</v>
      </c>
      <c r="C6" s="179">
        <v>15.4</v>
      </c>
      <c r="D6" s="179">
        <v>17</v>
      </c>
      <c r="E6" s="179">
        <v>13.7</v>
      </c>
      <c r="F6" s="179">
        <v>15.2</v>
      </c>
      <c r="G6" s="180">
        <v>15.7</v>
      </c>
      <c r="H6" s="179">
        <v>14.2</v>
      </c>
      <c r="I6" s="179">
        <v>14.4</v>
      </c>
      <c r="J6" s="188">
        <v>14.2</v>
      </c>
    </row>
    <row r="7" s="123" customFormat="1" ht="36" customHeight="1" spans="1:10">
      <c r="A7" s="79"/>
      <c r="B7" s="80" t="s">
        <v>15</v>
      </c>
      <c r="C7" s="181" t="s">
        <v>16</v>
      </c>
      <c r="D7" s="181">
        <f>RANK(D6,$D$6:$J$6)</f>
        <v>1</v>
      </c>
      <c r="E7" s="181">
        <f t="shared" ref="E7:J7" si="0">RANK(E6,$D$6:$J$6)</f>
        <v>7</v>
      </c>
      <c r="F7" s="181">
        <f t="shared" si="0"/>
        <v>3</v>
      </c>
      <c r="G7" s="175">
        <f t="shared" si="0"/>
        <v>2</v>
      </c>
      <c r="H7" s="181">
        <f t="shared" si="0"/>
        <v>5</v>
      </c>
      <c r="I7" s="181">
        <f t="shared" si="0"/>
        <v>4</v>
      </c>
      <c r="J7" s="189">
        <f t="shared" si="0"/>
        <v>5</v>
      </c>
    </row>
    <row r="8" s="123" customFormat="1" ht="36" customHeight="1" spans="1:12">
      <c r="A8" s="79" t="s">
        <v>17</v>
      </c>
      <c r="B8" s="80" t="s">
        <v>14</v>
      </c>
      <c r="C8" s="168">
        <v>15.3</v>
      </c>
      <c r="D8" s="168">
        <v>21.3</v>
      </c>
      <c r="E8" s="168">
        <v>11.4</v>
      </c>
      <c r="F8" s="168">
        <v>14</v>
      </c>
      <c r="G8" s="180">
        <v>18.1</v>
      </c>
      <c r="H8" s="168">
        <v>18.1</v>
      </c>
      <c r="I8" s="168">
        <v>22.5</v>
      </c>
      <c r="J8" s="190">
        <v>8.4</v>
      </c>
      <c r="K8" s="137"/>
      <c r="L8" s="137"/>
    </row>
    <row r="9" s="123" customFormat="1" ht="36" customHeight="1" spans="1:12">
      <c r="A9" s="79"/>
      <c r="B9" s="80" t="s">
        <v>15</v>
      </c>
      <c r="C9" s="181" t="s">
        <v>16</v>
      </c>
      <c r="D9" s="181">
        <f t="shared" ref="D9:J9" si="1">RANK(D8,$D8:$J8)</f>
        <v>2</v>
      </c>
      <c r="E9" s="181">
        <f t="shared" si="1"/>
        <v>6</v>
      </c>
      <c r="F9" s="181">
        <f t="shared" si="1"/>
        <v>5</v>
      </c>
      <c r="G9" s="175">
        <f t="shared" si="1"/>
        <v>3</v>
      </c>
      <c r="H9" s="181">
        <f t="shared" si="1"/>
        <v>3</v>
      </c>
      <c r="I9" s="181">
        <f t="shared" si="1"/>
        <v>1</v>
      </c>
      <c r="J9" s="189">
        <f t="shared" si="1"/>
        <v>7</v>
      </c>
      <c r="K9" s="137"/>
      <c r="L9" s="137"/>
    </row>
    <row r="10" s="123" customFormat="1" ht="36" customHeight="1" spans="1:12">
      <c r="A10" s="79" t="s">
        <v>18</v>
      </c>
      <c r="B10" s="80" t="s">
        <v>14</v>
      </c>
      <c r="C10" s="168">
        <v>21.3</v>
      </c>
      <c r="D10" s="168">
        <v>22.6</v>
      </c>
      <c r="E10" s="168">
        <v>12.1</v>
      </c>
      <c r="F10" s="168">
        <v>23.2</v>
      </c>
      <c r="G10" s="180">
        <v>29.3</v>
      </c>
      <c r="H10" s="168">
        <v>22.6</v>
      </c>
      <c r="I10" s="168">
        <v>10</v>
      </c>
      <c r="J10" s="190">
        <v>23.1</v>
      </c>
      <c r="K10" s="137"/>
      <c r="L10" s="137"/>
    </row>
    <row r="11" s="123" customFormat="1" ht="36" customHeight="1" spans="1:12">
      <c r="A11" s="79"/>
      <c r="B11" s="80" t="s">
        <v>15</v>
      </c>
      <c r="C11" s="181" t="s">
        <v>16</v>
      </c>
      <c r="D11" s="181">
        <f t="shared" ref="D11:J11" si="2">RANK(D10,$D10:$J10)</f>
        <v>4</v>
      </c>
      <c r="E11" s="181">
        <f t="shared" si="2"/>
        <v>6</v>
      </c>
      <c r="F11" s="181">
        <f t="shared" si="2"/>
        <v>2</v>
      </c>
      <c r="G11" s="175">
        <f t="shared" si="2"/>
        <v>1</v>
      </c>
      <c r="H11" s="181">
        <f t="shared" si="2"/>
        <v>4</v>
      </c>
      <c r="I11" s="181">
        <f t="shared" si="2"/>
        <v>7</v>
      </c>
      <c r="J11" s="189">
        <f t="shared" si="2"/>
        <v>3</v>
      </c>
      <c r="K11" s="137"/>
      <c r="L11" s="137"/>
    </row>
    <row r="12" s="123" customFormat="1" ht="36" customHeight="1" spans="1:10">
      <c r="A12" s="79" t="s">
        <v>19</v>
      </c>
      <c r="B12" s="176" t="s">
        <v>13</v>
      </c>
      <c r="C12" s="177">
        <v>266</v>
      </c>
      <c r="D12" s="177">
        <v>105.8</v>
      </c>
      <c r="E12" s="177">
        <v>23.2</v>
      </c>
      <c r="F12" s="177">
        <v>47.1</v>
      </c>
      <c r="G12" s="182">
        <v>34.5</v>
      </c>
      <c r="H12" s="177">
        <v>25.6</v>
      </c>
      <c r="I12" s="177">
        <v>13.6</v>
      </c>
      <c r="J12" s="187">
        <v>16.2</v>
      </c>
    </row>
    <row r="13" s="123" customFormat="1" ht="36" customHeight="1" spans="1:10">
      <c r="A13" s="79"/>
      <c r="B13" s="80" t="s">
        <v>14</v>
      </c>
      <c r="C13" s="168">
        <v>29.7</v>
      </c>
      <c r="D13" s="168">
        <v>33.7</v>
      </c>
      <c r="E13" s="168">
        <v>23.8</v>
      </c>
      <c r="F13" s="168">
        <v>30.6</v>
      </c>
      <c r="G13" s="180">
        <v>27.7</v>
      </c>
      <c r="H13" s="168">
        <v>27.5</v>
      </c>
      <c r="I13" s="168">
        <v>24.8</v>
      </c>
      <c r="J13" s="190">
        <v>23.2</v>
      </c>
    </row>
    <row r="14" s="123" customFormat="1" ht="36" customHeight="1" spans="1:10">
      <c r="A14" s="79"/>
      <c r="B14" s="80" t="s">
        <v>15</v>
      </c>
      <c r="C14" s="181" t="s">
        <v>16</v>
      </c>
      <c r="D14" s="181">
        <f t="shared" ref="D14:J14" si="3">RANK(D13,$D13:$J13)</f>
        <v>1</v>
      </c>
      <c r="E14" s="181">
        <f t="shared" si="3"/>
        <v>6</v>
      </c>
      <c r="F14" s="181">
        <f t="shared" si="3"/>
        <v>2</v>
      </c>
      <c r="G14" s="175">
        <f t="shared" si="3"/>
        <v>3</v>
      </c>
      <c r="H14" s="181">
        <f t="shared" si="3"/>
        <v>4</v>
      </c>
      <c r="I14" s="181">
        <f t="shared" si="3"/>
        <v>5</v>
      </c>
      <c r="J14" s="189">
        <f t="shared" si="3"/>
        <v>7</v>
      </c>
    </row>
    <row r="15" s="123" customFormat="1" ht="36" customHeight="1" spans="1:10">
      <c r="A15" s="79" t="s">
        <v>20</v>
      </c>
      <c r="B15" s="80" t="s">
        <v>13</v>
      </c>
      <c r="C15" s="168">
        <v>254.4</v>
      </c>
      <c r="D15" s="168">
        <v>88.1</v>
      </c>
      <c r="E15" s="168">
        <v>19.7</v>
      </c>
      <c r="F15" s="168">
        <v>45.2</v>
      </c>
      <c r="G15" s="180">
        <v>34.3</v>
      </c>
      <c r="H15" s="168">
        <v>26.9</v>
      </c>
      <c r="I15" s="168">
        <v>18.5</v>
      </c>
      <c r="J15" s="190">
        <v>21.7</v>
      </c>
    </row>
    <row r="16" s="123" customFormat="1" ht="36" customHeight="1" spans="1:10">
      <c r="A16" s="79"/>
      <c r="B16" s="80" t="s">
        <v>14</v>
      </c>
      <c r="C16" s="168">
        <v>18.1</v>
      </c>
      <c r="D16" s="168">
        <v>19.2</v>
      </c>
      <c r="E16" s="181">
        <v>19.2</v>
      </c>
      <c r="F16" s="181">
        <v>19.9</v>
      </c>
      <c r="G16" s="180">
        <v>16.7</v>
      </c>
      <c r="H16" s="181">
        <v>16.6</v>
      </c>
      <c r="I16" s="181">
        <v>12.2</v>
      </c>
      <c r="J16" s="188">
        <v>18.1</v>
      </c>
    </row>
    <row r="17" s="123" customFormat="1" ht="36" customHeight="1" spans="1:10">
      <c r="A17" s="79"/>
      <c r="B17" s="80" t="s">
        <v>15</v>
      </c>
      <c r="C17" s="181" t="s">
        <v>16</v>
      </c>
      <c r="D17" s="181">
        <f t="shared" ref="D17:J17" si="4">RANK(D16,$D$16:$J$16)</f>
        <v>2</v>
      </c>
      <c r="E17" s="181">
        <f t="shared" si="4"/>
        <v>2</v>
      </c>
      <c r="F17" s="181">
        <f t="shared" si="4"/>
        <v>1</v>
      </c>
      <c r="G17" s="175">
        <f t="shared" si="4"/>
        <v>5</v>
      </c>
      <c r="H17" s="181">
        <f t="shared" si="4"/>
        <v>6</v>
      </c>
      <c r="I17" s="181">
        <f t="shared" si="4"/>
        <v>7</v>
      </c>
      <c r="J17" s="189">
        <f t="shared" si="4"/>
        <v>4</v>
      </c>
    </row>
    <row r="18" s="123" customFormat="1" ht="36" customHeight="1" spans="1:12">
      <c r="A18" s="79" t="s">
        <v>21</v>
      </c>
      <c r="B18" s="80" t="s">
        <v>13</v>
      </c>
      <c r="C18" s="167">
        <v>10135</v>
      </c>
      <c r="D18" s="181">
        <v>11254</v>
      </c>
      <c r="E18" s="181">
        <v>10340</v>
      </c>
      <c r="F18" s="181">
        <v>10933</v>
      </c>
      <c r="G18" s="183">
        <v>10501</v>
      </c>
      <c r="H18" s="181">
        <v>10135</v>
      </c>
      <c r="I18" s="181">
        <v>9044</v>
      </c>
      <c r="J18" s="189">
        <v>9474</v>
      </c>
      <c r="K18" s="137"/>
      <c r="L18" s="137"/>
    </row>
    <row r="19" s="123" customFormat="1" ht="36" customHeight="1" spans="1:12">
      <c r="A19" s="79"/>
      <c r="B19" s="80" t="s">
        <v>14</v>
      </c>
      <c r="C19" s="168">
        <v>12</v>
      </c>
      <c r="D19" s="181">
        <v>12.2</v>
      </c>
      <c r="E19" s="181">
        <v>11.9</v>
      </c>
      <c r="F19" s="181">
        <v>12.3</v>
      </c>
      <c r="G19" s="184">
        <v>12.1</v>
      </c>
      <c r="H19" s="181">
        <v>12</v>
      </c>
      <c r="I19" s="179">
        <v>11.9</v>
      </c>
      <c r="J19" s="189">
        <v>11.8</v>
      </c>
      <c r="K19" s="137"/>
      <c r="L19" s="137"/>
    </row>
    <row r="20" s="123" customFormat="1" ht="36" customHeight="1" spans="1:12">
      <c r="A20" s="79"/>
      <c r="B20" s="80" t="s">
        <v>15</v>
      </c>
      <c r="C20" s="181" t="s">
        <v>16</v>
      </c>
      <c r="D20" s="181">
        <f>RANK(D19,$D$19:$J$19,0)</f>
        <v>2</v>
      </c>
      <c r="E20" s="181">
        <f t="shared" ref="E20:J20" si="5">RANK(E19,$D$19:$J$19,0)</f>
        <v>5</v>
      </c>
      <c r="F20" s="181">
        <f t="shared" si="5"/>
        <v>1</v>
      </c>
      <c r="G20" s="185">
        <f t="shared" si="5"/>
        <v>3</v>
      </c>
      <c r="H20" s="181">
        <f t="shared" si="5"/>
        <v>4</v>
      </c>
      <c r="I20" s="181">
        <f t="shared" si="5"/>
        <v>5</v>
      </c>
      <c r="J20" s="189">
        <f t="shared" si="5"/>
        <v>7</v>
      </c>
      <c r="K20" s="137"/>
      <c r="L20" s="137"/>
    </row>
    <row r="21" s="123" customFormat="1" ht="36" customHeight="1" spans="1:12">
      <c r="A21" s="79" t="s">
        <v>22</v>
      </c>
      <c r="B21" s="181" t="s">
        <v>13</v>
      </c>
      <c r="C21" s="167">
        <v>5388</v>
      </c>
      <c r="D21" s="181">
        <v>6664</v>
      </c>
      <c r="E21" s="181">
        <v>5981</v>
      </c>
      <c r="F21" s="181">
        <v>7557</v>
      </c>
      <c r="G21" s="183">
        <v>5985</v>
      </c>
      <c r="H21" s="181">
        <v>5388</v>
      </c>
      <c r="I21" s="181">
        <v>4151</v>
      </c>
      <c r="J21" s="189">
        <v>3824</v>
      </c>
      <c r="K21" s="137"/>
      <c r="L21" s="137"/>
    </row>
    <row r="22" s="123" customFormat="1" ht="36" customHeight="1" spans="1:12">
      <c r="A22" s="79"/>
      <c r="B22" s="181" t="s">
        <v>14</v>
      </c>
      <c r="C22" s="181">
        <v>16.8</v>
      </c>
      <c r="D22" s="181">
        <v>16.6</v>
      </c>
      <c r="E22" s="179">
        <v>16.7</v>
      </c>
      <c r="F22" s="181">
        <v>16.6</v>
      </c>
      <c r="G22" s="184">
        <v>16.9</v>
      </c>
      <c r="H22" s="181">
        <v>16.8</v>
      </c>
      <c r="I22" s="181">
        <v>17.1</v>
      </c>
      <c r="J22" s="189">
        <v>17</v>
      </c>
      <c r="K22" s="137"/>
      <c r="L22" s="137"/>
    </row>
    <row r="23" s="123" customFormat="1" ht="36" customHeight="1" spans="1:12">
      <c r="A23" s="79"/>
      <c r="B23" s="181" t="s">
        <v>15</v>
      </c>
      <c r="C23" s="181" t="s">
        <v>16</v>
      </c>
      <c r="D23" s="181">
        <f>RANK(D22,$D$22:$J$22,0)</f>
        <v>6</v>
      </c>
      <c r="E23" s="181">
        <f t="shared" ref="E23:J23" si="6">RANK(E22,$D$22:$J$22,0)</f>
        <v>5</v>
      </c>
      <c r="F23" s="181">
        <f t="shared" si="6"/>
        <v>6</v>
      </c>
      <c r="G23" s="185">
        <f t="shared" si="6"/>
        <v>3</v>
      </c>
      <c r="H23" s="181">
        <f t="shared" si="6"/>
        <v>4</v>
      </c>
      <c r="I23" s="181">
        <f t="shared" si="6"/>
        <v>1</v>
      </c>
      <c r="J23" s="189">
        <f t="shared" si="6"/>
        <v>2</v>
      </c>
      <c r="K23" s="137"/>
      <c r="L23" s="137"/>
    </row>
    <row r="24" s="123" customFormat="1" ht="36" customHeight="1" spans="1:10">
      <c r="A24" s="186"/>
      <c r="B24" s="186"/>
      <c r="C24" s="186"/>
      <c r="D24" s="186"/>
      <c r="E24" s="186"/>
      <c r="F24" s="186"/>
      <c r="G24" s="186"/>
      <c r="H24" s="186"/>
      <c r="I24" s="186"/>
      <c r="J24" s="186"/>
    </row>
  </sheetData>
  <mergeCells count="12">
    <mergeCell ref="A1:J1"/>
    <mergeCell ref="A2:J2"/>
    <mergeCell ref="A3:J3"/>
    <mergeCell ref="A4:B4"/>
    <mergeCell ref="A24:J24"/>
    <mergeCell ref="A5:A7"/>
    <mergeCell ref="A8:A9"/>
    <mergeCell ref="A10:A11"/>
    <mergeCell ref="A12:A14"/>
    <mergeCell ref="A15:A17"/>
    <mergeCell ref="A18:A20"/>
    <mergeCell ref="A21:A23"/>
  </mergeCells>
  <pageMargins left="0.7" right="0.7" top="0.75" bottom="0.75" header="0.3" footer="0.3"/>
  <pageSetup paperSize="9" scale="91" orientation="portrait"/>
  <headerFooter/>
  <rowBreaks count="1" manualBreakCount="1">
    <brk id="2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11"/>
  <sheetViews>
    <sheetView workbookViewId="0">
      <selection activeCell="O11" sqref="O11"/>
    </sheetView>
  </sheetViews>
  <sheetFormatPr defaultColWidth="9" defaultRowHeight="13.5" outlineLevelCol="2"/>
  <cols>
    <col min="1" max="3" width="16.25" customWidth="1"/>
  </cols>
  <sheetData>
    <row r="1" ht="27.7" customHeight="1" spans="1:3">
      <c r="A1" s="13" t="s">
        <v>115</v>
      </c>
      <c r="B1" s="13"/>
      <c r="C1" s="13"/>
    </row>
    <row r="2" ht="21.25" customHeight="1" spans="1:3">
      <c r="A2" s="41" t="s">
        <v>98</v>
      </c>
      <c r="B2" s="41"/>
      <c r="C2" s="41"/>
    </row>
    <row r="3" ht="47.25" customHeight="1" spans="1:3">
      <c r="A3" s="4" t="s">
        <v>25</v>
      </c>
      <c r="B3" s="5" t="s">
        <v>99</v>
      </c>
      <c r="C3" s="6" t="s">
        <v>100</v>
      </c>
    </row>
    <row r="4" ht="47.25" customHeight="1" spans="1:3">
      <c r="A4" s="46" t="s">
        <v>116</v>
      </c>
      <c r="B4" s="97">
        <v>137.7</v>
      </c>
      <c r="C4" s="98">
        <v>27.3</v>
      </c>
    </row>
    <row r="5" ht="47.25" customHeight="1" spans="1:3">
      <c r="A5" s="7" t="s">
        <v>117</v>
      </c>
      <c r="B5" s="97">
        <v>12.7</v>
      </c>
      <c r="C5" s="98">
        <v>64.9</v>
      </c>
    </row>
    <row r="6" ht="47.25" customHeight="1" spans="1:3">
      <c r="A6" s="7" t="s">
        <v>118</v>
      </c>
      <c r="B6" s="97">
        <v>3.7</v>
      </c>
      <c r="C6" s="98">
        <v>-31.5</v>
      </c>
    </row>
    <row r="7" ht="47.25" customHeight="1" spans="1:3">
      <c r="A7" s="7" t="s">
        <v>119</v>
      </c>
      <c r="B7" s="97">
        <v>234.3</v>
      </c>
      <c r="C7" s="98">
        <v>77</v>
      </c>
    </row>
    <row r="8" ht="47.25" customHeight="1" spans="1:3">
      <c r="A8" s="7" t="s">
        <v>120</v>
      </c>
      <c r="B8" s="97">
        <v>17.2</v>
      </c>
      <c r="C8" s="98">
        <v>13.9</v>
      </c>
    </row>
    <row r="9" ht="47.25" customHeight="1" spans="1:3">
      <c r="A9" s="7" t="s">
        <v>121</v>
      </c>
      <c r="B9" s="97">
        <v>18.1</v>
      </c>
      <c r="C9" s="98">
        <v>3.4</v>
      </c>
    </row>
    <row r="10" ht="47.25" customHeight="1" spans="1:3">
      <c r="A10" s="7" t="s">
        <v>122</v>
      </c>
      <c r="B10" s="97">
        <v>128.9</v>
      </c>
      <c r="C10" s="98">
        <v>115.9</v>
      </c>
    </row>
    <row r="11" ht="47.25" customHeight="1" spans="1:3">
      <c r="A11" s="12" t="s">
        <v>123</v>
      </c>
      <c r="B11" s="99">
        <v>-1.1</v>
      </c>
      <c r="C11" s="100">
        <v>-168.8</v>
      </c>
    </row>
  </sheetData>
  <mergeCells count="2">
    <mergeCell ref="A1:C1"/>
    <mergeCell ref="A2:C2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8"/>
  <sheetViews>
    <sheetView workbookViewId="0">
      <selection activeCell="E11" sqref="E11"/>
    </sheetView>
  </sheetViews>
  <sheetFormatPr defaultColWidth="9" defaultRowHeight="13.5" outlineLevelCol="1"/>
  <cols>
    <col min="1" max="1" width="29.375" customWidth="1"/>
    <col min="2" max="2" width="19.875" customWidth="1"/>
  </cols>
  <sheetData>
    <row r="1" ht="19.5" spans="1:2">
      <c r="A1" s="13" t="s">
        <v>124</v>
      </c>
      <c r="B1" s="13"/>
    </row>
    <row r="2" spans="1:2">
      <c r="A2" s="3" t="s">
        <v>125</v>
      </c>
      <c r="B2" s="3"/>
    </row>
    <row r="3" ht="25.5" customHeight="1" spans="1:2">
      <c r="A3" s="4" t="s">
        <v>25</v>
      </c>
      <c r="B3" s="6" t="s">
        <v>14</v>
      </c>
    </row>
    <row r="4" ht="25.5" customHeight="1" spans="1:2">
      <c r="A4" s="7" t="s">
        <v>38</v>
      </c>
      <c r="B4" s="95">
        <v>29.3</v>
      </c>
    </row>
    <row r="5" ht="25.5" customHeight="1" spans="1:2">
      <c r="A5" s="7" t="s">
        <v>126</v>
      </c>
      <c r="B5" s="96">
        <v>29.6</v>
      </c>
    </row>
    <row r="6" ht="25.5" customHeight="1" spans="1:2">
      <c r="A6" s="7" t="s">
        <v>127</v>
      </c>
      <c r="B6" s="96">
        <v>-23.5</v>
      </c>
    </row>
    <row r="7" ht="25.5" customHeight="1" spans="1:2">
      <c r="A7" s="7" t="s">
        <v>128</v>
      </c>
      <c r="B7" s="96">
        <v>40.9</v>
      </c>
    </row>
    <row r="8" ht="25.5" customHeight="1" spans="1:2">
      <c r="A8" s="7" t="s">
        <v>129</v>
      </c>
      <c r="B8" s="96">
        <v>26.7</v>
      </c>
    </row>
    <row r="9" ht="25.5" customHeight="1" spans="1:2">
      <c r="A9" s="7" t="s">
        <v>130</v>
      </c>
      <c r="B9" s="50">
        <v>33</v>
      </c>
    </row>
    <row r="10" ht="25.5" customHeight="1" spans="1:2">
      <c r="A10" s="7" t="s">
        <v>131</v>
      </c>
      <c r="B10" s="50"/>
    </row>
    <row r="11" ht="25.5" customHeight="1" spans="1:2">
      <c r="A11" s="7" t="s">
        <v>132</v>
      </c>
      <c r="B11" s="50">
        <v>57.5</v>
      </c>
    </row>
    <row r="12" ht="25.5" customHeight="1" spans="1:2">
      <c r="A12" s="7" t="s">
        <v>133</v>
      </c>
      <c r="B12" s="50">
        <v>-85.2</v>
      </c>
    </row>
    <row r="13" ht="25.5" customHeight="1" spans="1:2">
      <c r="A13" s="7" t="s">
        <v>134</v>
      </c>
      <c r="B13" s="50">
        <v>-40.3</v>
      </c>
    </row>
    <row r="14" ht="25.5" customHeight="1" spans="1:2">
      <c r="A14" s="7" t="s">
        <v>135</v>
      </c>
      <c r="B14" s="50"/>
    </row>
    <row r="15" ht="25.5" customHeight="1" spans="1:2">
      <c r="A15" s="7" t="s">
        <v>136</v>
      </c>
      <c r="B15" s="50">
        <v>94.8</v>
      </c>
    </row>
    <row r="16" ht="25.5" customHeight="1" spans="1:2">
      <c r="A16" s="7" t="s">
        <v>137</v>
      </c>
      <c r="B16" s="96">
        <v>68.6</v>
      </c>
    </row>
    <row r="17" ht="25.5" customHeight="1" spans="1:2">
      <c r="A17" s="7" t="s">
        <v>138</v>
      </c>
      <c r="B17" s="96">
        <v>68.7</v>
      </c>
    </row>
    <row r="18" ht="25.5" customHeight="1" spans="1:2">
      <c r="A18" s="12" t="s">
        <v>139</v>
      </c>
      <c r="B18" s="52">
        <v>5.7</v>
      </c>
    </row>
  </sheetData>
  <mergeCells count="2">
    <mergeCell ref="A1:B1"/>
    <mergeCell ref="A2:B2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8"/>
  <sheetViews>
    <sheetView workbookViewId="0">
      <selection activeCell="F8" sqref="F8"/>
    </sheetView>
  </sheetViews>
  <sheetFormatPr defaultColWidth="9" defaultRowHeight="13.5" outlineLevelCol="3"/>
  <cols>
    <col min="1" max="3" width="15.25" customWidth="1"/>
    <col min="4" max="4" width="15.25" style="1" customWidth="1"/>
  </cols>
  <sheetData>
    <row r="1" ht="20.25" spans="1:4">
      <c r="A1" s="2" t="s">
        <v>140</v>
      </c>
      <c r="B1" s="2"/>
      <c r="C1" s="2"/>
      <c r="D1" s="2"/>
    </row>
    <row r="2" spans="1:1">
      <c r="A2" s="91"/>
    </row>
    <row r="3" ht="28.55" customHeight="1" spans="1:4">
      <c r="A3" s="32" t="s">
        <v>25</v>
      </c>
      <c r="B3" s="33" t="s">
        <v>141</v>
      </c>
      <c r="C3" s="33" t="s">
        <v>99</v>
      </c>
      <c r="D3" s="42" t="s">
        <v>142</v>
      </c>
    </row>
    <row r="4" ht="28.55" customHeight="1" spans="1:4">
      <c r="A4" s="34"/>
      <c r="B4" s="35"/>
      <c r="C4" s="35"/>
      <c r="D4" s="45"/>
    </row>
    <row r="5" ht="28.55" customHeight="1" spans="1:4">
      <c r="A5" s="16" t="s">
        <v>143</v>
      </c>
      <c r="B5" s="43" t="s">
        <v>144</v>
      </c>
      <c r="C5" s="92">
        <v>61277</v>
      </c>
      <c r="D5" s="93">
        <v>-23.5</v>
      </c>
    </row>
    <row r="6" ht="28.55" customHeight="1" spans="1:4">
      <c r="A6" s="16" t="s">
        <v>145</v>
      </c>
      <c r="B6" s="43" t="s">
        <v>144</v>
      </c>
      <c r="C6" s="92">
        <v>50216</v>
      </c>
      <c r="D6" s="93">
        <v>-31</v>
      </c>
    </row>
    <row r="7" ht="28.55" customHeight="1" spans="1:4">
      <c r="A7" s="16" t="s">
        <v>146</v>
      </c>
      <c r="B7" s="43" t="s">
        <v>147</v>
      </c>
      <c r="C7" s="92">
        <v>228.6</v>
      </c>
      <c r="D7" s="93">
        <v>14.1</v>
      </c>
    </row>
    <row r="8" ht="28.55" customHeight="1" spans="1:4">
      <c r="A8" s="16" t="s">
        <v>145</v>
      </c>
      <c r="B8" s="43" t="s">
        <v>147</v>
      </c>
      <c r="C8" s="92">
        <v>174.6</v>
      </c>
      <c r="D8" s="93">
        <v>11.7</v>
      </c>
    </row>
    <row r="9" ht="28.55" customHeight="1" spans="1:4">
      <c r="A9" s="16" t="s">
        <v>148</v>
      </c>
      <c r="B9" s="43" t="s">
        <v>147</v>
      </c>
      <c r="C9" s="92">
        <v>20.9</v>
      </c>
      <c r="D9" s="93">
        <v>-34.4</v>
      </c>
    </row>
    <row r="10" ht="28.55" customHeight="1" spans="1:4">
      <c r="A10" s="16" t="s">
        <v>145</v>
      </c>
      <c r="B10" s="43" t="s">
        <v>147</v>
      </c>
      <c r="C10" s="92">
        <v>15</v>
      </c>
      <c r="D10" s="93">
        <v>-46.7</v>
      </c>
    </row>
    <row r="11" ht="28.55" customHeight="1" spans="1:4">
      <c r="A11" s="16" t="s">
        <v>149</v>
      </c>
      <c r="B11" s="43" t="s">
        <v>147</v>
      </c>
      <c r="C11" s="92">
        <v>0</v>
      </c>
      <c r="D11" s="94" t="s">
        <v>150</v>
      </c>
    </row>
    <row r="12" ht="28.55" customHeight="1" spans="1:4">
      <c r="A12" s="16" t="s">
        <v>145</v>
      </c>
      <c r="B12" s="43" t="s">
        <v>147</v>
      </c>
      <c r="C12" s="92">
        <v>0</v>
      </c>
      <c r="D12" s="94" t="s">
        <v>150</v>
      </c>
    </row>
    <row r="13" ht="28.55" customHeight="1" spans="1:4">
      <c r="A13" s="16" t="s">
        <v>151</v>
      </c>
      <c r="B13" s="43" t="s">
        <v>147</v>
      </c>
      <c r="C13" s="92">
        <v>33.4</v>
      </c>
      <c r="D13" s="93">
        <v>39.6</v>
      </c>
    </row>
    <row r="14" ht="28.55" customHeight="1" spans="1:4">
      <c r="A14" s="16" t="s">
        <v>145</v>
      </c>
      <c r="B14" s="43" t="s">
        <v>147</v>
      </c>
      <c r="C14" s="92">
        <v>27.9</v>
      </c>
      <c r="D14" s="93">
        <v>47.4</v>
      </c>
    </row>
    <row r="15" ht="28.55" customHeight="1" spans="1:4">
      <c r="A15" s="16" t="s">
        <v>152</v>
      </c>
      <c r="B15" s="43" t="s">
        <v>144</v>
      </c>
      <c r="C15" s="92">
        <v>194252</v>
      </c>
      <c r="D15" s="93">
        <v>64</v>
      </c>
    </row>
    <row r="16" ht="28.55" customHeight="1" spans="1:4">
      <c r="A16" s="16" t="s">
        <v>145</v>
      </c>
      <c r="B16" s="43" t="s">
        <v>144</v>
      </c>
      <c r="C16" s="92">
        <v>140107</v>
      </c>
      <c r="D16" s="93">
        <v>43.8</v>
      </c>
    </row>
    <row r="17" ht="28.55" customHeight="1" spans="1:4">
      <c r="A17" s="16" t="s">
        <v>153</v>
      </c>
      <c r="B17" s="43" t="s">
        <v>147</v>
      </c>
      <c r="C17" s="92">
        <v>0</v>
      </c>
      <c r="D17" s="94" t="s">
        <v>150</v>
      </c>
    </row>
    <row r="18" ht="28.55" customHeight="1" spans="1:4">
      <c r="A18" s="34" t="s">
        <v>145</v>
      </c>
      <c r="B18" s="35" t="s">
        <v>147</v>
      </c>
      <c r="C18" s="92">
        <v>0</v>
      </c>
      <c r="D18" s="94" t="s">
        <v>150</v>
      </c>
    </row>
  </sheetData>
  <mergeCells count="5">
    <mergeCell ref="A1:D1"/>
    <mergeCell ref="A3:A4"/>
    <mergeCell ref="B3:B4"/>
    <mergeCell ref="C3:C4"/>
    <mergeCell ref="D3:D4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15"/>
  <sheetViews>
    <sheetView workbookViewId="0">
      <selection activeCell="L14" sqref="L14"/>
    </sheetView>
  </sheetViews>
  <sheetFormatPr defaultColWidth="9" defaultRowHeight="13.5" outlineLevelCol="2"/>
  <cols>
    <col min="1" max="2" width="18.5" customWidth="1"/>
    <col min="3" max="3" width="19.625" customWidth="1"/>
  </cols>
  <sheetData>
    <row r="1" ht="19.5" spans="1:3">
      <c r="A1" s="13" t="s">
        <v>154</v>
      </c>
      <c r="B1" s="13"/>
      <c r="C1" s="13"/>
    </row>
    <row r="2" ht="14.25" spans="1:3">
      <c r="A2" s="78" t="s">
        <v>40</v>
      </c>
      <c r="B2" s="78"/>
      <c r="C2" s="78"/>
    </row>
    <row r="3" ht="14.3" customHeight="1" spans="1:3">
      <c r="A3" s="61" t="s">
        <v>155</v>
      </c>
      <c r="B3" s="61"/>
      <c r="C3" s="61"/>
    </row>
    <row r="4" ht="39.75" customHeight="1" spans="1:3">
      <c r="A4" s="79" t="s">
        <v>25</v>
      </c>
      <c r="B4" s="80" t="s">
        <v>99</v>
      </c>
      <c r="C4" s="81" t="s">
        <v>156</v>
      </c>
    </row>
    <row r="5" ht="39.75" customHeight="1" spans="1:3">
      <c r="A5" s="82" t="s">
        <v>157</v>
      </c>
      <c r="B5" s="83">
        <v>2756091.7</v>
      </c>
      <c r="C5" s="84">
        <v>32.7</v>
      </c>
    </row>
    <row r="6" ht="39.75" customHeight="1" spans="1:3">
      <c r="A6" s="82" t="s">
        <v>158</v>
      </c>
      <c r="B6" s="85">
        <v>793799.9</v>
      </c>
      <c r="C6" s="86">
        <v>18.9</v>
      </c>
    </row>
    <row r="7" ht="39.75" customHeight="1" spans="1:3">
      <c r="A7" s="82" t="s">
        <v>159</v>
      </c>
      <c r="B7" s="85">
        <v>18878.7</v>
      </c>
      <c r="C7" s="86">
        <v>15.1</v>
      </c>
    </row>
    <row r="8" ht="39.75" customHeight="1" spans="1:3">
      <c r="A8" s="82" t="s">
        <v>160</v>
      </c>
      <c r="B8" s="85">
        <v>203724.4</v>
      </c>
      <c r="C8" s="86">
        <v>33.6</v>
      </c>
    </row>
    <row r="9" ht="39.75" customHeight="1" spans="1:3">
      <c r="A9" s="87" t="s">
        <v>161</v>
      </c>
      <c r="B9" s="85">
        <v>744749.7</v>
      </c>
      <c r="C9" s="86">
        <v>22.4</v>
      </c>
    </row>
    <row r="10" ht="39.75" customHeight="1" spans="1:3">
      <c r="A10" s="82" t="s">
        <v>162</v>
      </c>
      <c r="B10" s="85">
        <v>30015.7</v>
      </c>
      <c r="C10" s="86">
        <v>-4.8</v>
      </c>
    </row>
    <row r="11" ht="39.75" customHeight="1" spans="1:3">
      <c r="A11" s="82" t="s">
        <v>163</v>
      </c>
      <c r="B11" s="85">
        <v>19034.5</v>
      </c>
      <c r="C11" s="86">
        <v>-31.4</v>
      </c>
    </row>
    <row r="12" ht="39.75" customHeight="1" spans="1:3">
      <c r="A12" s="82" t="s">
        <v>164</v>
      </c>
      <c r="B12" s="85">
        <v>365572.2</v>
      </c>
      <c r="C12" s="86">
        <v>18.9</v>
      </c>
    </row>
    <row r="13" ht="39.75" customHeight="1" spans="1:3">
      <c r="A13" s="82" t="s">
        <v>165</v>
      </c>
      <c r="B13" s="85">
        <v>631.6</v>
      </c>
      <c r="C13" s="86">
        <v>78.4</v>
      </c>
    </row>
    <row r="14" ht="39.75" customHeight="1" spans="1:3">
      <c r="A14" s="82" t="s">
        <v>166</v>
      </c>
      <c r="B14" s="85">
        <v>171.1</v>
      </c>
      <c r="C14" s="86">
        <v>6.7</v>
      </c>
    </row>
    <row r="15" ht="39.75" customHeight="1" spans="1:3">
      <c r="A15" s="88" t="s">
        <v>167</v>
      </c>
      <c r="B15" s="89">
        <v>261553.2</v>
      </c>
      <c r="C15" s="90">
        <v>13.7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7"/>
  <sheetViews>
    <sheetView workbookViewId="0">
      <selection activeCell="H15" sqref="H15"/>
    </sheetView>
  </sheetViews>
  <sheetFormatPr defaultColWidth="9" defaultRowHeight="13.5" outlineLevelCol="4"/>
  <cols>
    <col min="1" max="1" width="18.5" customWidth="1"/>
    <col min="2" max="2" width="13.125" style="60" customWidth="1"/>
    <col min="3" max="3" width="13.125" customWidth="1"/>
    <col min="4" max="4" width="13.125" style="60" customWidth="1"/>
    <col min="5" max="5" width="13.125" customWidth="1"/>
  </cols>
  <sheetData>
    <row r="1" ht="19.5" spans="1:5">
      <c r="A1" s="13" t="s">
        <v>19</v>
      </c>
      <c r="B1" s="13"/>
      <c r="C1" s="13"/>
      <c r="D1" s="13"/>
      <c r="E1" s="13"/>
    </row>
    <row r="2" ht="14.25" spans="1:5">
      <c r="A2" s="61" t="s">
        <v>168</v>
      </c>
      <c r="B2" s="61"/>
      <c r="C2" s="61"/>
      <c r="D2" s="61"/>
      <c r="E2" s="61"/>
    </row>
    <row r="3" ht="32.3" customHeight="1" spans="1:5">
      <c r="A3" s="32" t="s">
        <v>25</v>
      </c>
      <c r="B3" s="62" t="s">
        <v>169</v>
      </c>
      <c r="C3" s="33" t="s">
        <v>142</v>
      </c>
      <c r="D3" s="62" t="s">
        <v>99</v>
      </c>
      <c r="E3" s="42" t="s">
        <v>142</v>
      </c>
    </row>
    <row r="4" spans="1:5">
      <c r="A4" s="34"/>
      <c r="B4" s="63"/>
      <c r="C4" s="35"/>
      <c r="D4" s="63" t="s">
        <v>170</v>
      </c>
      <c r="E4" s="45"/>
    </row>
    <row r="5" ht="32.3" customHeight="1" spans="1:5">
      <c r="A5" s="16" t="s">
        <v>19</v>
      </c>
      <c r="B5" s="64">
        <v>124937.7</v>
      </c>
      <c r="C5" s="65">
        <v>32.8</v>
      </c>
      <c r="D5" s="64">
        <v>345398.6</v>
      </c>
      <c r="E5" s="66">
        <v>27.7</v>
      </c>
    </row>
    <row r="6" ht="32.3" customHeight="1" spans="1:5">
      <c r="A6" s="16" t="s">
        <v>171</v>
      </c>
      <c r="B6" s="67">
        <v>38634</v>
      </c>
      <c r="C6" s="68">
        <v>58.4</v>
      </c>
      <c r="D6" s="67">
        <v>100590.3</v>
      </c>
      <c r="E6" s="69">
        <v>35.3</v>
      </c>
    </row>
    <row r="7" ht="32.3" customHeight="1" spans="1:5">
      <c r="A7" s="16" t="s">
        <v>172</v>
      </c>
      <c r="B7" s="67"/>
      <c r="C7" s="68"/>
      <c r="D7" s="67"/>
      <c r="E7" s="69"/>
    </row>
    <row r="8" ht="32.3" customHeight="1" spans="1:5">
      <c r="A8" s="16" t="s">
        <v>173</v>
      </c>
      <c r="B8" s="64">
        <v>91744.5</v>
      </c>
      <c r="C8" s="65">
        <v>30.7</v>
      </c>
      <c r="D8" s="64">
        <v>246864</v>
      </c>
      <c r="E8" s="66">
        <v>27.6</v>
      </c>
    </row>
    <row r="9" ht="32.3" customHeight="1" spans="1:5">
      <c r="A9" s="16" t="s">
        <v>174</v>
      </c>
      <c r="B9" s="64">
        <v>33193.2</v>
      </c>
      <c r="C9" s="65">
        <v>39</v>
      </c>
      <c r="D9" s="64">
        <v>98534.6</v>
      </c>
      <c r="E9" s="66">
        <v>28</v>
      </c>
    </row>
    <row r="10" ht="32.3" customHeight="1" spans="1:5">
      <c r="A10" s="16" t="s">
        <v>175</v>
      </c>
      <c r="B10" s="70"/>
      <c r="C10" s="71"/>
      <c r="D10" s="72"/>
      <c r="E10" s="73"/>
    </row>
    <row r="11" ht="32.3" customHeight="1" spans="1:5">
      <c r="A11" s="16" t="s">
        <v>176</v>
      </c>
      <c r="B11" s="64">
        <v>45334</v>
      </c>
      <c r="C11" s="65">
        <v>34.7</v>
      </c>
      <c r="D11" s="64">
        <v>122106.4</v>
      </c>
      <c r="E11" s="66">
        <v>27.7</v>
      </c>
    </row>
    <row r="12" ht="32.3" customHeight="1" spans="1:5">
      <c r="A12" s="16" t="s">
        <v>177</v>
      </c>
      <c r="B12" s="64">
        <v>43432.6</v>
      </c>
      <c r="C12" s="65">
        <v>28.3</v>
      </c>
      <c r="D12" s="64">
        <v>166277.6</v>
      </c>
      <c r="E12" s="66">
        <v>25.8</v>
      </c>
    </row>
    <row r="13" ht="32.3" customHeight="1" spans="1:5">
      <c r="A13" s="16" t="s">
        <v>178</v>
      </c>
      <c r="B13" s="64">
        <v>757.1</v>
      </c>
      <c r="C13" s="65">
        <v>84.4</v>
      </c>
      <c r="D13" s="64">
        <v>1607</v>
      </c>
      <c r="E13" s="66">
        <v>49.8</v>
      </c>
    </row>
    <row r="14" ht="32.3" customHeight="1" spans="1:5">
      <c r="A14" s="16" t="s">
        <v>179</v>
      </c>
      <c r="B14" s="64">
        <v>35414</v>
      </c>
      <c r="C14" s="65">
        <v>35.5</v>
      </c>
      <c r="D14" s="64">
        <v>55407.6</v>
      </c>
      <c r="E14" s="66">
        <v>33.2</v>
      </c>
    </row>
    <row r="15" ht="32.3" customHeight="1" spans="1:5">
      <c r="A15" s="16" t="s">
        <v>180</v>
      </c>
      <c r="B15" s="74"/>
      <c r="C15" s="75"/>
      <c r="D15" s="76"/>
      <c r="E15" s="77"/>
    </row>
    <row r="16" ht="32.3" customHeight="1" spans="1:5">
      <c r="A16" s="16" t="s">
        <v>181</v>
      </c>
      <c r="B16" s="64">
        <v>36110</v>
      </c>
      <c r="C16" s="65">
        <v>36.2</v>
      </c>
      <c r="D16" s="64">
        <v>56841.2</v>
      </c>
      <c r="E16" s="66">
        <v>33.6</v>
      </c>
    </row>
    <row r="17" ht="32.3" customHeight="1" spans="1:5">
      <c r="A17" s="34" t="s">
        <v>182</v>
      </c>
      <c r="B17" s="64">
        <v>88827.7</v>
      </c>
      <c r="C17" s="65">
        <v>31.5</v>
      </c>
      <c r="D17" s="64">
        <v>288557.4</v>
      </c>
      <c r="E17" s="66">
        <v>26.6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14"/>
  <sheetViews>
    <sheetView workbookViewId="0">
      <selection activeCell="J13" sqref="J13"/>
    </sheetView>
  </sheetViews>
  <sheetFormatPr defaultColWidth="9" defaultRowHeight="13.5" outlineLevelCol="2"/>
  <cols>
    <col min="1" max="1" width="22.375" customWidth="1"/>
    <col min="2" max="2" width="17.125" customWidth="1"/>
    <col min="3" max="3" width="16.375" customWidth="1"/>
  </cols>
  <sheetData>
    <row r="1" ht="19.5" spans="1:3">
      <c r="A1" s="13" t="s">
        <v>183</v>
      </c>
      <c r="B1" s="13"/>
      <c r="C1" s="13"/>
    </row>
    <row r="2" spans="1:3">
      <c r="A2" s="53" t="s">
        <v>184</v>
      </c>
      <c r="B2" s="53"/>
      <c r="C2" s="53"/>
    </row>
    <row r="3" spans="1:3">
      <c r="A3" s="54" t="s">
        <v>185</v>
      </c>
      <c r="B3" s="55"/>
      <c r="C3" s="55"/>
    </row>
    <row r="4" spans="1:3">
      <c r="A4" s="32" t="s">
        <v>186</v>
      </c>
      <c r="B4" s="33" t="s">
        <v>187</v>
      </c>
      <c r="C4" s="42" t="s">
        <v>188</v>
      </c>
    </row>
    <row r="5" ht="14.25" spans="1:3">
      <c r="A5" s="34"/>
      <c r="B5" s="35"/>
      <c r="C5" s="45"/>
    </row>
    <row r="6" ht="43.5" customHeight="1" spans="1:3">
      <c r="A6" s="7" t="s">
        <v>189</v>
      </c>
      <c r="B6" s="56">
        <v>6269</v>
      </c>
      <c r="C6" s="57">
        <v>1175</v>
      </c>
    </row>
    <row r="7" ht="43.5" customHeight="1" spans="1:3">
      <c r="A7" s="7" t="s">
        <v>190</v>
      </c>
      <c r="B7" s="58">
        <v>1486</v>
      </c>
      <c r="C7" s="59">
        <v>-170</v>
      </c>
    </row>
    <row r="8" ht="43.5" customHeight="1" spans="1:3">
      <c r="A8" s="7" t="s">
        <v>191</v>
      </c>
      <c r="B8" s="58">
        <v>448</v>
      </c>
      <c r="C8" s="59">
        <v>63</v>
      </c>
    </row>
    <row r="9" ht="43.5" customHeight="1" spans="1:3">
      <c r="A9" s="7" t="s">
        <v>192</v>
      </c>
      <c r="B9" s="58">
        <v>143</v>
      </c>
      <c r="C9" s="59">
        <v>14</v>
      </c>
    </row>
    <row r="10" ht="43.5" customHeight="1" spans="1:3">
      <c r="A10" s="7" t="s">
        <v>193</v>
      </c>
      <c r="B10" s="58">
        <v>116</v>
      </c>
      <c r="C10" s="59">
        <v>17</v>
      </c>
    </row>
    <row r="11" ht="43.5" customHeight="1" spans="1:3">
      <c r="A11" s="7" t="s">
        <v>194</v>
      </c>
      <c r="B11" s="58">
        <v>25</v>
      </c>
      <c r="C11" s="59">
        <v>-5</v>
      </c>
    </row>
    <row r="12" ht="43.5" customHeight="1" spans="1:3">
      <c r="A12" s="7" t="s">
        <v>195</v>
      </c>
      <c r="B12" s="58">
        <v>96</v>
      </c>
      <c r="C12" s="59">
        <v>23</v>
      </c>
    </row>
    <row r="13" ht="43.5" customHeight="1" spans="1:3">
      <c r="A13" s="7" t="s">
        <v>196</v>
      </c>
      <c r="B13" s="58">
        <v>15</v>
      </c>
      <c r="C13" s="59">
        <v>3</v>
      </c>
    </row>
    <row r="14" ht="43.5" customHeight="1" spans="1:3">
      <c r="A14" s="12" t="s">
        <v>197</v>
      </c>
      <c r="B14" s="58">
        <v>53</v>
      </c>
      <c r="C14" s="59">
        <v>11</v>
      </c>
    </row>
  </sheetData>
  <mergeCells count="6">
    <mergeCell ref="A1:C1"/>
    <mergeCell ref="A2:C2"/>
    <mergeCell ref="A3:C3"/>
    <mergeCell ref="A4:A5"/>
    <mergeCell ref="B4:B5"/>
    <mergeCell ref="C4:C5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6"/>
  <sheetViews>
    <sheetView workbookViewId="0">
      <selection activeCell="J23" sqref="J23"/>
    </sheetView>
  </sheetViews>
  <sheetFormatPr defaultColWidth="9" defaultRowHeight="13.5" outlineLevelCol="7"/>
  <cols>
    <col min="1" max="1" width="19" customWidth="1"/>
    <col min="2" max="4" width="15.75" customWidth="1"/>
    <col min="7" max="7" width="9" style="40"/>
    <col min="10" max="10" width="9" style="40"/>
    <col min="14" max="14" width="9" style="40"/>
  </cols>
  <sheetData>
    <row r="1" ht="37.55" customHeight="1" spans="1:4">
      <c r="A1" s="13" t="s">
        <v>198</v>
      </c>
      <c r="B1" s="13"/>
      <c r="C1" s="13"/>
      <c r="D1" s="13"/>
    </row>
    <row r="2" ht="14.25" spans="1:4">
      <c r="A2" s="41" t="s">
        <v>199</v>
      </c>
      <c r="B2" s="41"/>
      <c r="C2" s="41"/>
      <c r="D2" s="41"/>
    </row>
    <row r="3" ht="32.3" customHeight="1" spans="1:4">
      <c r="A3" s="32" t="s">
        <v>25</v>
      </c>
      <c r="B3" s="5" t="s">
        <v>200</v>
      </c>
      <c r="C3" s="5"/>
      <c r="D3" s="42" t="s">
        <v>100</v>
      </c>
    </row>
    <row r="4" ht="32.3" customHeight="1" spans="1:4">
      <c r="A4" s="16"/>
      <c r="B4" s="43" t="s">
        <v>169</v>
      </c>
      <c r="C4" s="43" t="s">
        <v>99</v>
      </c>
      <c r="D4" s="44"/>
    </row>
    <row r="5" ht="32.3" customHeight="1" spans="1:4">
      <c r="A5" s="34"/>
      <c r="B5" s="35"/>
      <c r="C5" s="35"/>
      <c r="D5" s="45"/>
    </row>
    <row r="6" ht="32.3" customHeight="1" spans="1:4">
      <c r="A6" s="46" t="s">
        <v>201</v>
      </c>
      <c r="B6" s="47">
        <v>30721</v>
      </c>
      <c r="C6" s="47">
        <v>109964</v>
      </c>
      <c r="D6" s="48">
        <v>55.1235752172441</v>
      </c>
    </row>
    <row r="7" ht="32.3" customHeight="1" spans="1:4">
      <c r="A7" s="7" t="s">
        <v>202</v>
      </c>
      <c r="B7" s="49">
        <v>23143</v>
      </c>
      <c r="C7" s="49">
        <v>72340</v>
      </c>
      <c r="D7" s="50">
        <v>69.2084580838323</v>
      </c>
    </row>
    <row r="8" ht="32.3" customHeight="1" spans="1:4">
      <c r="A8" s="7" t="s">
        <v>203</v>
      </c>
      <c r="B8" s="49">
        <v>22163</v>
      </c>
      <c r="C8" s="49">
        <v>51273</v>
      </c>
      <c r="D8" s="50">
        <v>19.9312312874251</v>
      </c>
    </row>
    <row r="9" ht="32.3" customHeight="1" spans="1:4">
      <c r="A9" s="7" t="s">
        <v>204</v>
      </c>
      <c r="B9" s="49">
        <v>8829</v>
      </c>
      <c r="C9" s="49">
        <v>26627</v>
      </c>
      <c r="D9" s="50">
        <v>42.4818065068493</v>
      </c>
    </row>
    <row r="10" ht="32.3" customHeight="1" spans="1:4">
      <c r="A10" s="7" t="s">
        <v>205</v>
      </c>
      <c r="B10" s="49">
        <v>14314</v>
      </c>
      <c r="C10" s="49">
        <v>45713</v>
      </c>
      <c r="D10" s="50">
        <v>89.9642619680851</v>
      </c>
    </row>
    <row r="11" ht="32.3" customHeight="1" spans="1:4">
      <c r="A11" s="7" t="s">
        <v>206</v>
      </c>
      <c r="B11" s="49">
        <v>5643</v>
      </c>
      <c r="C11" s="49">
        <v>28620</v>
      </c>
      <c r="D11" s="50">
        <v>34.9936323758313</v>
      </c>
    </row>
    <row r="12" ht="32.3" customHeight="1" spans="1:4">
      <c r="A12" s="7" t="s">
        <v>207</v>
      </c>
      <c r="B12" s="49">
        <v>1935</v>
      </c>
      <c r="C12" s="49">
        <v>9004</v>
      </c>
      <c r="D12" s="50">
        <v>29.8341744772891</v>
      </c>
    </row>
    <row r="13" ht="32.3" customHeight="1" spans="1:8">
      <c r="A13" s="7" t="s">
        <v>208</v>
      </c>
      <c r="B13" s="49">
        <v>118909</v>
      </c>
      <c r="C13" s="49">
        <v>218702</v>
      </c>
      <c r="D13" s="50">
        <v>-17.2154045317243</v>
      </c>
      <c r="H13" s="40"/>
    </row>
    <row r="14" ht="32.3" customHeight="1" spans="1:8">
      <c r="A14" s="7" t="s">
        <v>209</v>
      </c>
      <c r="B14" s="49">
        <v>82072</v>
      </c>
      <c r="C14" s="49">
        <v>164015</v>
      </c>
      <c r="D14" s="50">
        <v>12.5301882649981</v>
      </c>
      <c r="H14" s="40"/>
    </row>
    <row r="15" ht="32.3" customHeight="1" spans="1:8">
      <c r="A15" s="7" t="s">
        <v>210</v>
      </c>
      <c r="B15" s="49">
        <v>13872</v>
      </c>
      <c r="C15" s="49">
        <v>31027</v>
      </c>
      <c r="D15" s="50">
        <v>37.1783535237422</v>
      </c>
      <c r="H15" s="40"/>
    </row>
    <row r="16" ht="32.3" customHeight="1" spans="1:8">
      <c r="A16" s="12" t="s">
        <v>211</v>
      </c>
      <c r="B16" s="51">
        <v>68749</v>
      </c>
      <c r="C16" s="51">
        <v>137284</v>
      </c>
      <c r="D16" s="52">
        <v>19.2</v>
      </c>
      <c r="H16" s="40"/>
    </row>
  </sheetData>
  <mergeCells count="7">
    <mergeCell ref="A1:D1"/>
    <mergeCell ref="A2:D2"/>
    <mergeCell ref="B3:C3"/>
    <mergeCell ref="A3:A5"/>
    <mergeCell ref="B4:B5"/>
    <mergeCell ref="C4:C5"/>
    <mergeCell ref="D3:D5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6"/>
  <sheetViews>
    <sheetView workbookViewId="0">
      <selection activeCell="D15" sqref="D15"/>
    </sheetView>
  </sheetViews>
  <sheetFormatPr defaultColWidth="9" defaultRowHeight="13.5" outlineLevelCol="1"/>
  <cols>
    <col min="1" max="2" width="42.5" customWidth="1"/>
  </cols>
  <sheetData>
    <row r="1" ht="19.5" spans="1:2">
      <c r="A1" s="13" t="s">
        <v>212</v>
      </c>
      <c r="B1" s="13"/>
    </row>
    <row r="2" spans="1:2">
      <c r="A2" s="31" t="s">
        <v>50</v>
      </c>
      <c r="B2" s="31"/>
    </row>
    <row r="3" ht="21.75" customHeight="1" spans="1:2">
      <c r="A3" s="32" t="s">
        <v>213</v>
      </c>
      <c r="B3" s="33" t="s">
        <v>214</v>
      </c>
    </row>
    <row r="4" ht="21.75" customHeight="1" spans="1:2">
      <c r="A4" s="34"/>
      <c r="B4" s="35"/>
    </row>
    <row r="5" ht="21.75" customHeight="1" spans="1:2">
      <c r="A5" s="32" t="s">
        <v>215</v>
      </c>
      <c r="B5" s="36">
        <f>SUM(B6:B25)</f>
        <v>4570.55071822409</v>
      </c>
    </row>
    <row r="6" ht="21.75" customHeight="1" spans="1:2">
      <c r="A6" s="16" t="s">
        <v>216</v>
      </c>
      <c r="B6" s="37">
        <v>418.137878361283</v>
      </c>
    </row>
    <row r="7" ht="21.75" customHeight="1" spans="1:2">
      <c r="A7" s="16" t="s">
        <v>217</v>
      </c>
      <c r="B7" s="37">
        <v>318.598402461862</v>
      </c>
    </row>
    <row r="8" ht="21.75" customHeight="1" spans="1:2">
      <c r="A8" s="16" t="s">
        <v>218</v>
      </c>
      <c r="B8" s="37">
        <v>322.658715168017</v>
      </c>
    </row>
    <row r="9" ht="21.75" customHeight="1" spans="1:2">
      <c r="A9" s="16" t="s">
        <v>219</v>
      </c>
      <c r="B9" s="37">
        <v>1.11175265523408</v>
      </c>
    </row>
    <row r="10" ht="21.75" customHeight="1" spans="1:2">
      <c r="A10" s="16" t="s">
        <v>220</v>
      </c>
      <c r="B10" s="37">
        <v>370.730231283325</v>
      </c>
    </row>
    <row r="11" ht="21.75" customHeight="1" spans="1:2">
      <c r="A11" s="16" t="s">
        <v>221</v>
      </c>
      <c r="B11" s="37">
        <v>144.661522589374</v>
      </c>
    </row>
    <row r="12" ht="21.75" customHeight="1" spans="1:2">
      <c r="A12" s="16" t="s">
        <v>222</v>
      </c>
      <c r="B12" s="37">
        <v>124.167626158864</v>
      </c>
    </row>
    <row r="13" ht="21.75" customHeight="1" spans="1:2">
      <c r="A13" s="16" t="s">
        <v>223</v>
      </c>
      <c r="B13" s="37">
        <v>216.28325396949</v>
      </c>
    </row>
    <row r="14" ht="21.75" customHeight="1" spans="1:2">
      <c r="A14" s="16" t="s">
        <v>224</v>
      </c>
      <c r="B14" s="37">
        <v>160.7022856101</v>
      </c>
    </row>
    <row r="15" ht="21.75" customHeight="1" spans="1:2">
      <c r="A15" s="16" t="s">
        <v>225</v>
      </c>
      <c r="B15" s="37">
        <v>273.895101749816</v>
      </c>
    </row>
    <row r="16" ht="21.75" customHeight="1" spans="1:2">
      <c r="A16" s="16" t="s">
        <v>226</v>
      </c>
      <c r="B16" s="37">
        <v>490.284809419043</v>
      </c>
    </row>
    <row r="17" ht="21.75" customHeight="1" spans="1:2">
      <c r="A17" s="16" t="s">
        <v>227</v>
      </c>
      <c r="B17" s="37">
        <v>279.549051661231</v>
      </c>
    </row>
    <row r="18" ht="21.75" customHeight="1" spans="1:2">
      <c r="A18" s="16" t="s">
        <v>228</v>
      </c>
      <c r="B18" s="37">
        <v>266.935558682799</v>
      </c>
    </row>
    <row r="19" ht="21.75" customHeight="1" spans="1:2">
      <c r="A19" s="16" t="s">
        <v>229</v>
      </c>
      <c r="B19" s="37">
        <v>91.6515829980011</v>
      </c>
    </row>
    <row r="20" ht="21.75" customHeight="1" spans="1:2">
      <c r="A20" s="16" t="s">
        <v>230</v>
      </c>
      <c r="B20" s="37">
        <v>460.238411381378</v>
      </c>
    </row>
    <row r="21" ht="21.75" customHeight="1" spans="1:2">
      <c r="A21" s="16" t="s">
        <v>231</v>
      </c>
      <c r="B21" s="37">
        <v>208.050408777275</v>
      </c>
    </row>
    <row r="22" ht="21.75" customHeight="1" spans="1:2">
      <c r="A22" s="16" t="s">
        <v>232</v>
      </c>
      <c r="B22" s="37">
        <v>202.517767418832</v>
      </c>
    </row>
    <row r="23" ht="21.75" customHeight="1" spans="1:2">
      <c r="A23" s="16" t="s">
        <v>233</v>
      </c>
      <c r="B23" s="37">
        <v>169.193555300999</v>
      </c>
    </row>
    <row r="24" ht="21.75" customHeight="1" spans="1:2">
      <c r="A24" s="16" t="s">
        <v>234</v>
      </c>
      <c r="B24" s="37">
        <v>-8.12351422661757</v>
      </c>
    </row>
    <row r="25" ht="21.75" customHeight="1" spans="1:2">
      <c r="A25" s="34" t="s">
        <v>235</v>
      </c>
      <c r="B25" s="38">
        <v>59.3063168037875</v>
      </c>
    </row>
    <row r="26" spans="1:2">
      <c r="A26" s="39"/>
      <c r="B26" s="39"/>
    </row>
  </sheetData>
  <mergeCells count="4">
    <mergeCell ref="A1:B1"/>
    <mergeCell ref="A2:B2"/>
    <mergeCell ref="A3:A4"/>
    <mergeCell ref="B3:B4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11"/>
  <sheetViews>
    <sheetView workbookViewId="0">
      <selection activeCell="Q19" sqref="Q19"/>
    </sheetView>
  </sheetViews>
  <sheetFormatPr defaultColWidth="9" defaultRowHeight="13.5"/>
  <cols>
    <col min="1" max="1" width="19.25" customWidth="1"/>
    <col min="2" max="3" width="14.625" customWidth="1"/>
    <col min="4" max="4" width="9" customWidth="1"/>
    <col min="5" max="7" width="9" hidden="1" customWidth="1"/>
    <col min="11" max="13" width="9" hidden="1" customWidth="1"/>
  </cols>
  <sheetData>
    <row r="1" ht="29.25" customHeight="1" spans="1:3">
      <c r="A1" s="13" t="s">
        <v>236</v>
      </c>
      <c r="B1" s="13"/>
      <c r="C1" s="13"/>
    </row>
    <row r="2" spans="1:3">
      <c r="A2" s="3" t="s">
        <v>237</v>
      </c>
      <c r="B2" s="3"/>
      <c r="C2" s="3"/>
    </row>
    <row r="3" ht="29.25" customHeight="1" spans="1:12">
      <c r="A3" s="4" t="s">
        <v>25</v>
      </c>
      <c r="B3" s="5" t="s">
        <v>238</v>
      </c>
      <c r="C3" s="6" t="s">
        <v>100</v>
      </c>
      <c r="E3" s="17" t="s">
        <v>239</v>
      </c>
      <c r="K3">
        <v>2019</v>
      </c>
      <c r="L3">
        <v>2020</v>
      </c>
    </row>
    <row r="4" ht="58.75" customHeight="1" spans="1:13">
      <c r="A4" s="7" t="s">
        <v>240</v>
      </c>
      <c r="B4" s="23">
        <v>2454245</v>
      </c>
      <c r="C4" s="24">
        <v>20.6</v>
      </c>
      <c r="E4" s="20">
        <v>2035596</v>
      </c>
      <c r="F4">
        <f t="shared" ref="F4:F9" si="0">B4/E4*100-100</f>
        <v>20.5664090516979</v>
      </c>
      <c r="G4">
        <f t="shared" ref="G4:G9" si="1">ROUND(F4,1)</f>
        <v>20.6</v>
      </c>
      <c r="K4">
        <v>1913445</v>
      </c>
      <c r="L4">
        <v>2350054</v>
      </c>
      <c r="M4" s="30">
        <f>(L4/K4)*100-100</f>
        <v>22.8179540044266</v>
      </c>
    </row>
    <row r="5" ht="58.75" customHeight="1" spans="1:13">
      <c r="A5" s="7" t="s">
        <v>241</v>
      </c>
      <c r="B5" s="25">
        <v>622607</v>
      </c>
      <c r="C5" s="26">
        <v>9.4</v>
      </c>
      <c r="E5" s="21">
        <v>569106</v>
      </c>
      <c r="F5">
        <f t="shared" si="0"/>
        <v>9.40088489666249</v>
      </c>
      <c r="G5">
        <f t="shared" si="1"/>
        <v>9.4</v>
      </c>
      <c r="K5">
        <v>551699</v>
      </c>
      <c r="L5">
        <v>588616</v>
      </c>
      <c r="M5" s="30">
        <f t="shared" ref="M5:M9" si="2">(L5/K5)*100-100</f>
        <v>6.69151113197594</v>
      </c>
    </row>
    <row r="6" ht="58.75" customHeight="1" spans="1:13">
      <c r="A6" s="7" t="s">
        <v>242</v>
      </c>
      <c r="B6" s="25">
        <v>1668196</v>
      </c>
      <c r="C6" s="26">
        <v>23.2</v>
      </c>
      <c r="E6" s="21">
        <v>1354489</v>
      </c>
      <c r="F6">
        <f t="shared" si="0"/>
        <v>23.1605424628772</v>
      </c>
      <c r="G6">
        <f t="shared" si="1"/>
        <v>23.2</v>
      </c>
      <c r="K6">
        <v>1272323</v>
      </c>
      <c r="L6">
        <v>1589027</v>
      </c>
      <c r="M6" s="30">
        <f t="shared" si="2"/>
        <v>24.8917924143476</v>
      </c>
    </row>
    <row r="7" ht="58.75" customHeight="1" spans="1:13">
      <c r="A7" s="7" t="s">
        <v>243</v>
      </c>
      <c r="B7" s="25">
        <v>4615923</v>
      </c>
      <c r="C7" s="26">
        <v>9.7</v>
      </c>
      <c r="E7" s="21">
        <v>4206274</v>
      </c>
      <c r="F7">
        <f t="shared" si="0"/>
        <v>9.73899940897812</v>
      </c>
      <c r="G7">
        <f t="shared" si="1"/>
        <v>9.7</v>
      </c>
      <c r="K7">
        <v>3839775</v>
      </c>
      <c r="L7">
        <v>4356667</v>
      </c>
      <c r="M7" s="30">
        <f t="shared" si="2"/>
        <v>13.4615179274827</v>
      </c>
    </row>
    <row r="8" ht="58.75" customHeight="1" spans="1:13">
      <c r="A8" s="7" t="s">
        <v>244</v>
      </c>
      <c r="B8" s="25">
        <v>245712</v>
      </c>
      <c r="C8" s="26">
        <v>-13.3</v>
      </c>
      <c r="E8" s="21">
        <v>283563</v>
      </c>
      <c r="F8">
        <f t="shared" si="0"/>
        <v>-13.3483564498894</v>
      </c>
      <c r="G8">
        <f t="shared" si="1"/>
        <v>-13.3</v>
      </c>
      <c r="K8">
        <v>285517</v>
      </c>
      <c r="L8">
        <v>249848</v>
      </c>
      <c r="M8" s="30">
        <f t="shared" si="2"/>
        <v>-12.4927762620089</v>
      </c>
    </row>
    <row r="9" ht="58.75" customHeight="1" spans="1:13">
      <c r="A9" s="7" t="s">
        <v>245</v>
      </c>
      <c r="B9" s="27">
        <v>4036845</v>
      </c>
      <c r="C9" s="28">
        <v>12</v>
      </c>
      <c r="E9" s="21">
        <v>3603479</v>
      </c>
      <c r="F9">
        <f t="shared" si="0"/>
        <v>12.0263223401607</v>
      </c>
      <c r="G9">
        <f t="shared" si="1"/>
        <v>12</v>
      </c>
      <c r="K9">
        <v>3281888</v>
      </c>
      <c r="L9">
        <v>3708887</v>
      </c>
      <c r="M9" s="30">
        <f t="shared" si="2"/>
        <v>13.0107730672101</v>
      </c>
    </row>
    <row r="11" ht="14.25" spans="2:2">
      <c r="B11" s="29"/>
    </row>
  </sheetData>
  <mergeCells count="2">
    <mergeCell ref="A1:C1"/>
    <mergeCell ref="A2:C2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G15"/>
  <sheetViews>
    <sheetView workbookViewId="0">
      <selection activeCell="L23" sqref="L23"/>
    </sheetView>
  </sheetViews>
  <sheetFormatPr defaultColWidth="9" defaultRowHeight="13.5" outlineLevelCol="6"/>
  <cols>
    <col min="1" max="1" width="29" customWidth="1"/>
    <col min="2" max="3" width="14.625" customWidth="1"/>
    <col min="4" max="4" width="9" customWidth="1"/>
    <col min="5" max="7" width="9" hidden="1" customWidth="1"/>
  </cols>
  <sheetData>
    <row r="1" ht="29.25" customHeight="1" spans="1:3">
      <c r="A1" s="13" t="s">
        <v>246</v>
      </c>
      <c r="B1" s="13"/>
      <c r="C1" s="13"/>
    </row>
    <row r="2" spans="1:3">
      <c r="A2" s="14" t="s">
        <v>40</v>
      </c>
      <c r="B2" s="15"/>
      <c r="C2" s="15"/>
    </row>
    <row r="3" ht="29.25" customHeight="1" spans="1:5">
      <c r="A3" s="16" t="s">
        <v>247</v>
      </c>
      <c r="B3" s="16" t="s">
        <v>248</v>
      </c>
      <c r="C3" s="16" t="s">
        <v>100</v>
      </c>
      <c r="E3" s="17" t="s">
        <v>239</v>
      </c>
    </row>
    <row r="4" ht="30.1" customHeight="1" spans="1:7">
      <c r="A4" s="18" t="s">
        <v>249</v>
      </c>
      <c r="B4" s="19"/>
      <c r="C4" s="19"/>
      <c r="E4" s="20">
        <v>1762500</v>
      </c>
      <c r="F4">
        <f t="shared" ref="F4:F9" si="0">B4/E4*100-100</f>
        <v>-100</v>
      </c>
      <c r="G4">
        <f t="shared" ref="G4:G9" si="1">ROUND(F4,1)</f>
        <v>-100</v>
      </c>
    </row>
    <row r="5" ht="30.1" customHeight="1" spans="1:7">
      <c r="A5" s="18" t="s">
        <v>250</v>
      </c>
      <c r="B5" s="19"/>
      <c r="C5" s="19"/>
      <c r="E5" s="21">
        <v>542618</v>
      </c>
      <c r="F5">
        <f t="shared" si="0"/>
        <v>-100</v>
      </c>
      <c r="G5">
        <f t="shared" si="1"/>
        <v>-100</v>
      </c>
    </row>
    <row r="6" ht="30.1" customHeight="1" spans="1:7">
      <c r="A6" s="18" t="s">
        <v>251</v>
      </c>
      <c r="B6" s="22"/>
      <c r="C6" s="19"/>
      <c r="E6" s="21">
        <v>1162029</v>
      </c>
      <c r="F6">
        <f t="shared" si="0"/>
        <v>-100</v>
      </c>
      <c r="G6">
        <f t="shared" si="1"/>
        <v>-100</v>
      </c>
    </row>
    <row r="7" ht="30.1" customHeight="1" spans="1:7">
      <c r="A7" s="18" t="s">
        <v>252</v>
      </c>
      <c r="B7" s="19"/>
      <c r="C7" s="19"/>
      <c r="E7" s="21">
        <v>3848248</v>
      </c>
      <c r="F7">
        <f t="shared" si="0"/>
        <v>-100</v>
      </c>
      <c r="G7">
        <f t="shared" si="1"/>
        <v>-100</v>
      </c>
    </row>
    <row r="8" ht="30.1" customHeight="1" spans="1:7">
      <c r="A8" s="18" t="s">
        <v>250</v>
      </c>
      <c r="B8" s="19"/>
      <c r="C8" s="19"/>
      <c r="E8" s="21">
        <v>150759</v>
      </c>
      <c r="F8">
        <f t="shared" si="0"/>
        <v>-100</v>
      </c>
      <c r="G8">
        <f t="shared" si="1"/>
        <v>-100</v>
      </c>
    </row>
    <row r="9" ht="30.1" customHeight="1" spans="1:7">
      <c r="A9" s="18" t="s">
        <v>251</v>
      </c>
      <c r="B9" s="19"/>
      <c r="C9" s="19"/>
      <c r="E9" s="21">
        <v>3293180</v>
      </c>
      <c r="F9">
        <f t="shared" si="0"/>
        <v>-100</v>
      </c>
      <c r="G9">
        <f t="shared" si="1"/>
        <v>-100</v>
      </c>
    </row>
    <row r="10" ht="30.1" customHeight="1" spans="1:3">
      <c r="A10" s="18" t="s">
        <v>253</v>
      </c>
      <c r="B10" s="19"/>
      <c r="C10" s="19"/>
    </row>
    <row r="11" ht="30.1" customHeight="1" spans="1:3">
      <c r="A11" s="18" t="s">
        <v>250</v>
      </c>
      <c r="B11" s="19"/>
      <c r="C11" s="19"/>
    </row>
    <row r="12" ht="30.1" customHeight="1" spans="1:3">
      <c r="A12" s="18" t="s">
        <v>251</v>
      </c>
      <c r="B12" s="19"/>
      <c r="C12" s="19"/>
    </row>
    <row r="13" ht="30.1" customHeight="1" spans="1:3">
      <c r="A13" s="18" t="s">
        <v>254</v>
      </c>
      <c r="B13" s="19"/>
      <c r="C13" s="19"/>
    </row>
    <row r="14" ht="30.1" customHeight="1" spans="1:3">
      <c r="A14" s="18" t="s">
        <v>250</v>
      </c>
      <c r="B14" s="19"/>
      <c r="C14" s="19"/>
    </row>
    <row r="15" ht="30.1" customHeight="1" spans="1:3">
      <c r="A15" s="18" t="s">
        <v>251</v>
      </c>
      <c r="B15" s="19"/>
      <c r="C15" s="19"/>
    </row>
  </sheetData>
  <mergeCells count="2">
    <mergeCell ref="A1:C1"/>
    <mergeCell ref="A2:C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8"/>
  <sheetViews>
    <sheetView zoomScale="85" zoomScaleNormal="85" topLeftCell="A10" workbookViewId="0">
      <selection activeCell="D28" sqref="D28"/>
    </sheetView>
  </sheetViews>
  <sheetFormatPr defaultColWidth="9" defaultRowHeight="13.5" outlineLevelCol="5"/>
  <cols>
    <col min="1" max="1" width="21.5" customWidth="1"/>
    <col min="2" max="2" width="10.25" customWidth="1"/>
    <col min="3" max="6" width="12.5" customWidth="1"/>
    <col min="10" max="10" width="11.9083333333333" customWidth="1"/>
  </cols>
  <sheetData>
    <row r="1" s="152" customFormat="1" ht="41.95" customHeight="1" spans="1:6">
      <c r="A1" s="162" t="s">
        <v>23</v>
      </c>
      <c r="B1" s="162"/>
      <c r="C1" s="162"/>
      <c r="D1" s="162"/>
      <c r="E1" s="162"/>
      <c r="F1" s="162"/>
    </row>
    <row r="2" s="152" customFormat="1" ht="21.75" spans="1:6">
      <c r="A2" s="13" t="s">
        <v>1</v>
      </c>
      <c r="B2" s="13"/>
      <c r="C2" s="13"/>
      <c r="D2" s="13"/>
      <c r="E2" s="13"/>
      <c r="F2" s="13"/>
    </row>
    <row r="3" s="152" customFormat="1" ht="21.75" spans="1:6">
      <c r="A3" s="163" t="s">
        <v>24</v>
      </c>
      <c r="B3" s="163"/>
      <c r="C3" s="163"/>
      <c r="D3" s="163"/>
      <c r="E3" s="163"/>
      <c r="F3" s="163"/>
    </row>
    <row r="4" s="152" customFormat="1" ht="39.1" customHeight="1" spans="1:6">
      <c r="A4" s="4" t="s">
        <v>25</v>
      </c>
      <c r="B4" s="33"/>
      <c r="C4" s="164" t="s">
        <v>26</v>
      </c>
      <c r="D4" s="164" t="s">
        <v>27</v>
      </c>
      <c r="E4" s="33" t="s">
        <v>28</v>
      </c>
      <c r="F4" s="165" t="s">
        <v>8</v>
      </c>
    </row>
    <row r="5" s="152" customFormat="1" ht="39.1" customHeight="1" spans="1:6">
      <c r="A5" s="34" t="s">
        <v>12</v>
      </c>
      <c r="B5" s="5" t="s">
        <v>13</v>
      </c>
      <c r="C5" s="166">
        <v>249310</v>
      </c>
      <c r="D5" s="167">
        <v>11859.24</v>
      </c>
      <c r="E5" s="168">
        <f>全市各县区经济情况!C5</f>
        <v>510.2</v>
      </c>
      <c r="F5" s="169">
        <f>全市各县区经济情况!G5</f>
        <v>85.5</v>
      </c>
    </row>
    <row r="6" s="152" customFormat="1" ht="39.1" customHeight="1" spans="1:6">
      <c r="A6" s="4"/>
      <c r="B6" s="5" t="s">
        <v>14</v>
      </c>
      <c r="C6" s="168">
        <v>18.3</v>
      </c>
      <c r="D6" s="168">
        <v>15.8</v>
      </c>
      <c r="E6" s="168">
        <f>全市各县区经济情况!C6</f>
        <v>15.4</v>
      </c>
      <c r="F6" s="169">
        <f>全市各县区经济情况!G6</f>
        <v>15.7</v>
      </c>
    </row>
    <row r="7" s="161" customFormat="1" ht="39.1" customHeight="1" spans="1:6">
      <c r="A7" s="4" t="s">
        <v>17</v>
      </c>
      <c r="B7" s="5" t="s">
        <v>14</v>
      </c>
      <c r="C7" s="166">
        <v>24.5</v>
      </c>
      <c r="D7" s="168">
        <v>15.5</v>
      </c>
      <c r="E7" s="166">
        <f>全市各县区经济情况!C8</f>
        <v>15.3</v>
      </c>
      <c r="F7" s="170">
        <f>全市各县区经济情况!G8</f>
        <v>18.1</v>
      </c>
    </row>
    <row r="8" s="152" customFormat="1" ht="39.1" customHeight="1" spans="1:6">
      <c r="A8" s="4" t="s">
        <v>18</v>
      </c>
      <c r="B8" s="5" t="s">
        <v>14</v>
      </c>
      <c r="C8" s="166">
        <v>25.6</v>
      </c>
      <c r="D8" s="168">
        <v>19.9</v>
      </c>
      <c r="E8" s="166">
        <f>全市各县区经济情况!C10</f>
        <v>21.3</v>
      </c>
      <c r="F8" s="170">
        <f>全市各县区经济情况!G10</f>
        <v>29.3</v>
      </c>
    </row>
    <row r="9" s="152" customFormat="1" ht="39.1" customHeight="1" spans="1:6">
      <c r="A9" s="4" t="s">
        <v>19</v>
      </c>
      <c r="B9" s="5" t="s">
        <v>13</v>
      </c>
      <c r="C9" s="167">
        <v>105221</v>
      </c>
      <c r="D9" s="167">
        <v>5628.4</v>
      </c>
      <c r="E9" s="168">
        <f>全市各县区经济情况!C12</f>
        <v>266</v>
      </c>
      <c r="F9" s="169">
        <f>全市各县区经济情况!G12</f>
        <v>34.5</v>
      </c>
    </row>
    <row r="10" s="152" customFormat="1" ht="39.1" customHeight="1" spans="1:6">
      <c r="A10" s="4"/>
      <c r="B10" s="5" t="s">
        <v>14</v>
      </c>
      <c r="C10" s="166">
        <v>33.9</v>
      </c>
      <c r="D10" s="166">
        <v>29.9</v>
      </c>
      <c r="E10" s="166">
        <f>全市各县区经济情况!C13</f>
        <v>29.7</v>
      </c>
      <c r="F10" s="170">
        <f>全市各县区经济情况!G13</f>
        <v>27.7</v>
      </c>
    </row>
    <row r="11" s="152" customFormat="1" ht="39.1" customHeight="1" spans="1:6">
      <c r="A11" s="4" t="s">
        <v>20</v>
      </c>
      <c r="B11" s="5" t="s">
        <v>13</v>
      </c>
      <c r="C11" s="166">
        <v>145355</v>
      </c>
      <c r="D11" s="167">
        <v>6817</v>
      </c>
      <c r="E11" s="168">
        <f>全市各县区经济情况!C15</f>
        <v>254.4</v>
      </c>
      <c r="F11" s="169">
        <f>全市各县区经济情况!G15</f>
        <v>34.3</v>
      </c>
    </row>
    <row r="12" s="152" customFormat="1" ht="39.1" customHeight="1" spans="1:6">
      <c r="A12" s="4"/>
      <c r="B12" s="5" t="s">
        <v>14</v>
      </c>
      <c r="C12" s="168">
        <v>15.6</v>
      </c>
      <c r="D12" s="168">
        <v>17.6</v>
      </c>
      <c r="E12" s="168">
        <f>全市各县区经济情况!C16</f>
        <v>18.1</v>
      </c>
      <c r="F12" s="169">
        <f>全市各县区经济情况!G16</f>
        <v>16.7</v>
      </c>
    </row>
    <row r="13" s="161" customFormat="1" ht="39.1" customHeight="1" spans="1:6">
      <c r="A13" s="4" t="s">
        <v>29</v>
      </c>
      <c r="B13" s="5" t="s">
        <v>13</v>
      </c>
      <c r="C13" s="166" t="s">
        <v>16</v>
      </c>
      <c r="D13" s="166">
        <v>1239</v>
      </c>
      <c r="E13" s="168">
        <v>50.2</v>
      </c>
      <c r="F13" s="169">
        <f>财政收支!C8/10000</f>
        <v>5.1273</v>
      </c>
    </row>
    <row r="14" s="161" customFormat="1" ht="39.1" customHeight="1" spans="1:6">
      <c r="A14" s="4"/>
      <c r="B14" s="5" t="s">
        <v>14</v>
      </c>
      <c r="C14" s="168" t="s">
        <v>16</v>
      </c>
      <c r="D14" s="168">
        <v>25.4490477260626</v>
      </c>
      <c r="E14" s="168">
        <v>112.1</v>
      </c>
      <c r="F14" s="169">
        <f>财政收支!D8</f>
        <v>19.9312312874251</v>
      </c>
    </row>
    <row r="15" s="152" customFormat="1" ht="39.1" customHeight="1" spans="1:6">
      <c r="A15" s="4" t="s">
        <v>30</v>
      </c>
      <c r="B15" s="5" t="s">
        <v>13</v>
      </c>
      <c r="C15" s="166">
        <v>13120</v>
      </c>
      <c r="D15" s="166">
        <v>11036.3</v>
      </c>
      <c r="E15" s="166">
        <f>全市各县区经济情况!C18</f>
        <v>10135</v>
      </c>
      <c r="F15" s="170">
        <f>全市各县区经济情况!G18</f>
        <v>10501</v>
      </c>
    </row>
    <row r="16" s="152" customFormat="1" ht="39.1" customHeight="1" spans="1:6">
      <c r="A16" s="4"/>
      <c r="B16" s="5" t="s">
        <v>14</v>
      </c>
      <c r="C16" s="168">
        <v>12.2</v>
      </c>
      <c r="D16" s="168">
        <v>11.5</v>
      </c>
      <c r="E16" s="168">
        <f>全市各县区经济情况!C19</f>
        <v>12</v>
      </c>
      <c r="F16" s="169">
        <f>全市各县区经济情况!G19</f>
        <v>12.1</v>
      </c>
    </row>
    <row r="17" s="152" customFormat="1" ht="39.1" customHeight="1" spans="1:6">
      <c r="A17" s="4" t="s">
        <v>31</v>
      </c>
      <c r="B17" s="5" t="s">
        <v>13</v>
      </c>
      <c r="C17" s="166">
        <v>5398</v>
      </c>
      <c r="D17" s="167">
        <v>5091.2</v>
      </c>
      <c r="E17" s="166">
        <f>全市各县区经济情况!C21</f>
        <v>5388</v>
      </c>
      <c r="F17" s="170">
        <f>全市各县区经济情况!G21</f>
        <v>5985</v>
      </c>
    </row>
    <row r="18" s="152" customFormat="1" ht="39.1" customHeight="1" spans="1:6">
      <c r="A18" s="4"/>
      <c r="B18" s="5" t="s">
        <v>14</v>
      </c>
      <c r="C18" s="168">
        <v>16.3</v>
      </c>
      <c r="D18" s="168">
        <v>16.3</v>
      </c>
      <c r="E18" s="168">
        <f>全市各县区经济情况!C22</f>
        <v>16.8</v>
      </c>
      <c r="F18" s="169">
        <f>全市各县区经济情况!G22</f>
        <v>16.9</v>
      </c>
    </row>
  </sheetData>
  <mergeCells count="10">
    <mergeCell ref="A1:F1"/>
    <mergeCell ref="A2:F2"/>
    <mergeCell ref="A3:F3"/>
    <mergeCell ref="A4:B4"/>
    <mergeCell ref="A5:A6"/>
    <mergeCell ref="A9:A10"/>
    <mergeCell ref="A11:A12"/>
    <mergeCell ref="A13:A14"/>
    <mergeCell ref="A15:A16"/>
    <mergeCell ref="A17:A18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15"/>
  <sheetViews>
    <sheetView tabSelected="1" workbookViewId="0">
      <selection activeCell="M14" sqref="M14"/>
    </sheetView>
  </sheetViews>
  <sheetFormatPr defaultColWidth="9" defaultRowHeight="13.5" outlineLevelCol="2"/>
  <cols>
    <col min="1" max="1" width="27.5" customWidth="1"/>
    <col min="2" max="2" width="20.5" customWidth="1"/>
    <col min="3" max="3" width="20.5" style="1" customWidth="1"/>
  </cols>
  <sheetData>
    <row r="1" ht="20.25" spans="1:3">
      <c r="A1" s="2" t="s">
        <v>255</v>
      </c>
      <c r="B1" s="2"/>
      <c r="C1" s="2"/>
    </row>
    <row r="2" spans="1:3">
      <c r="A2" s="3" t="s">
        <v>256</v>
      </c>
      <c r="B2" s="3"/>
      <c r="C2" s="3"/>
    </row>
    <row r="3" ht="32.3" customHeight="1" spans="1:3">
      <c r="A3" s="4" t="s">
        <v>25</v>
      </c>
      <c r="B3" s="5" t="s">
        <v>238</v>
      </c>
      <c r="C3" s="6" t="s">
        <v>100</v>
      </c>
    </row>
    <row r="4" ht="32.3" customHeight="1" spans="1:3">
      <c r="A4" s="7" t="s">
        <v>257</v>
      </c>
      <c r="B4" s="8">
        <v>36472.6186</v>
      </c>
      <c r="C4" s="9">
        <v>35.6913047791615</v>
      </c>
    </row>
    <row r="5" ht="32.3" customHeight="1" spans="1:3">
      <c r="A5" s="7" t="s">
        <v>258</v>
      </c>
      <c r="B5" s="10">
        <v>25977.9375</v>
      </c>
      <c r="C5" s="11">
        <v>59.768929831578</v>
      </c>
    </row>
    <row r="6" ht="32.3" customHeight="1" spans="1:3">
      <c r="A6" s="7" t="s">
        <v>45</v>
      </c>
      <c r="B6" s="10">
        <v>520.8029</v>
      </c>
      <c r="C6" s="11">
        <v>62.0094094341959</v>
      </c>
    </row>
    <row r="7" ht="32.3" customHeight="1" spans="1:3">
      <c r="A7" s="7" t="s">
        <v>46</v>
      </c>
      <c r="B7" s="10">
        <v>19904.1969</v>
      </c>
      <c r="C7" s="11">
        <v>71.543663790983</v>
      </c>
    </row>
    <row r="8" ht="32.3" customHeight="1" spans="1:3">
      <c r="A8" s="7" t="s">
        <v>47</v>
      </c>
      <c r="B8" s="10">
        <v>19727.4525</v>
      </c>
      <c r="C8" s="11">
        <v>75.753071093529</v>
      </c>
    </row>
    <row r="9" ht="32.3" customHeight="1" spans="1:3">
      <c r="A9" s="7" t="s">
        <v>259</v>
      </c>
      <c r="B9" s="10">
        <v>8354.3501</v>
      </c>
      <c r="C9" s="11">
        <v>209.288388118226</v>
      </c>
    </row>
    <row r="10" ht="32.3" customHeight="1" spans="1:3">
      <c r="A10" s="7" t="s">
        <v>260</v>
      </c>
      <c r="B10" s="10">
        <v>10036.434</v>
      </c>
      <c r="C10" s="11">
        <v>59.8050768081288</v>
      </c>
    </row>
    <row r="11" ht="32.3" customHeight="1" spans="1:3">
      <c r="A11" s="7" t="s">
        <v>261</v>
      </c>
      <c r="B11" s="10">
        <v>1336.6684</v>
      </c>
      <c r="C11" s="11">
        <v>-40.4058720440533</v>
      </c>
    </row>
    <row r="12" ht="32.3" customHeight="1" spans="1:3">
      <c r="A12" s="7" t="s">
        <v>48</v>
      </c>
      <c r="B12" s="10">
        <v>5552.9377</v>
      </c>
      <c r="C12" s="11">
        <v>28.088451823439</v>
      </c>
    </row>
    <row r="13" ht="32.3" customHeight="1" spans="1:3">
      <c r="A13" s="7" t="s">
        <v>262</v>
      </c>
      <c r="B13" s="10">
        <v>10494.6811</v>
      </c>
      <c r="C13" s="11">
        <v>-1.17462634210255</v>
      </c>
    </row>
    <row r="14" ht="32.3" customHeight="1" spans="1:3">
      <c r="A14" s="7" t="s">
        <v>263</v>
      </c>
      <c r="B14" s="10">
        <v>1575.4177</v>
      </c>
      <c r="C14" s="11">
        <v>8.57711679924265</v>
      </c>
    </row>
    <row r="15" ht="32.3" customHeight="1" spans="1:3">
      <c r="A15" s="12" t="s">
        <v>264</v>
      </c>
      <c r="B15" s="10">
        <v>8919.2634</v>
      </c>
      <c r="C15" s="11">
        <v>-2.71790235495565</v>
      </c>
    </row>
  </sheetData>
  <mergeCells count="2">
    <mergeCell ref="A1:C1"/>
    <mergeCell ref="A2:C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1"/>
  <sheetViews>
    <sheetView zoomScale="115" zoomScaleNormal="115" topLeftCell="A10" workbookViewId="0">
      <selection activeCell="D31" sqref="D31"/>
    </sheetView>
  </sheetViews>
  <sheetFormatPr defaultColWidth="9" defaultRowHeight="21.75"/>
  <cols>
    <col min="1" max="1" width="21" style="152" customWidth="1"/>
    <col min="2" max="5" width="14.875" style="152" customWidth="1"/>
  </cols>
  <sheetData>
    <row r="1" ht="45.7" customHeight="1" spans="1:5">
      <c r="A1" s="113" t="s">
        <v>32</v>
      </c>
      <c r="B1" s="113"/>
      <c r="C1" s="113"/>
      <c r="D1" s="113"/>
      <c r="E1" s="113"/>
    </row>
    <row r="2" ht="14.25" spans="1:5">
      <c r="A2" s="153" t="s">
        <v>33</v>
      </c>
      <c r="B2" s="153"/>
      <c r="C2" s="153"/>
      <c r="D2" s="153"/>
      <c r="E2" s="153"/>
    </row>
    <row r="3" ht="52.5" customHeight="1" spans="1:9">
      <c r="A3" s="32" t="s">
        <v>3</v>
      </c>
      <c r="B3" s="5" t="s">
        <v>34</v>
      </c>
      <c r="C3" s="5"/>
      <c r="D3" s="5"/>
      <c r="E3" s="6"/>
      <c r="I3" t="s">
        <v>35</v>
      </c>
    </row>
    <row r="4" ht="13.5" spans="1:5">
      <c r="A4" s="16"/>
      <c r="B4" s="5" t="s">
        <v>13</v>
      </c>
      <c r="C4" s="5" t="s">
        <v>36</v>
      </c>
      <c r="D4" s="5" t="s">
        <v>37</v>
      </c>
      <c r="E4" s="6" t="s">
        <v>36</v>
      </c>
    </row>
    <row r="5" ht="52.5" customHeight="1" spans="1:5">
      <c r="A5" s="16" t="s">
        <v>12</v>
      </c>
      <c r="B5" s="154">
        <f>全市各县区经济情况!C5</f>
        <v>510.2</v>
      </c>
      <c r="C5" s="105">
        <v>6</v>
      </c>
      <c r="D5" s="154">
        <f>全市各县区经济情况!C6</f>
        <v>15.4</v>
      </c>
      <c r="E5" s="155">
        <v>9</v>
      </c>
    </row>
    <row r="6" ht="52.5" customHeight="1" spans="1:5">
      <c r="A6" s="16" t="s">
        <v>17</v>
      </c>
      <c r="B6" s="49" t="s">
        <v>16</v>
      </c>
      <c r="C6" s="49" t="s">
        <v>16</v>
      </c>
      <c r="D6" s="156">
        <f>全市各县区经济情况!C8</f>
        <v>15.3</v>
      </c>
      <c r="E6" s="157">
        <v>9</v>
      </c>
    </row>
    <row r="7" ht="52.5" customHeight="1" spans="1:5">
      <c r="A7" s="16" t="s">
        <v>38</v>
      </c>
      <c r="B7" s="49" t="s">
        <v>16</v>
      </c>
      <c r="C7" s="49" t="s">
        <v>16</v>
      </c>
      <c r="D7" s="49">
        <f>全市各县区经济情况!C10</f>
        <v>21.3</v>
      </c>
      <c r="E7" s="157">
        <v>8</v>
      </c>
    </row>
    <row r="8" ht="52.5" customHeight="1" spans="1:6">
      <c r="A8" s="16" t="s">
        <v>19</v>
      </c>
      <c r="B8" s="154">
        <f>全市各县区经济情况!C12</f>
        <v>266</v>
      </c>
      <c r="C8" s="105">
        <v>6</v>
      </c>
      <c r="D8" s="154">
        <f>全市各县区经济情况!C13</f>
        <v>29.7</v>
      </c>
      <c r="E8" s="158">
        <v>11</v>
      </c>
      <c r="F8" s="1"/>
    </row>
    <row r="9" ht="52.5" customHeight="1" spans="1:5">
      <c r="A9" s="16" t="s">
        <v>39</v>
      </c>
      <c r="B9" s="154">
        <f>泸县主要经济指标与国家省市对比情况表!E13</f>
        <v>50.2</v>
      </c>
      <c r="C9" s="105">
        <v>3</v>
      </c>
      <c r="D9" s="157" t="s">
        <v>16</v>
      </c>
      <c r="E9" s="157" t="s">
        <v>16</v>
      </c>
    </row>
    <row r="10" ht="48.25" customHeight="1" spans="1:5">
      <c r="A10" s="16" t="s">
        <v>21</v>
      </c>
      <c r="B10" s="105">
        <f>全市各县区经济情况!C18</f>
        <v>10135</v>
      </c>
      <c r="C10" s="105">
        <v>6</v>
      </c>
      <c r="D10" s="154">
        <f>全市各县区经济情况!C19</f>
        <v>12</v>
      </c>
      <c r="E10" s="158">
        <v>4</v>
      </c>
    </row>
    <row r="11" ht="54" customHeight="1" spans="1:5">
      <c r="A11" s="34" t="s">
        <v>22</v>
      </c>
      <c r="B11" s="106">
        <f>全市各县区经济情况!C21</f>
        <v>5388</v>
      </c>
      <c r="C11" s="106">
        <v>9</v>
      </c>
      <c r="D11" s="159">
        <f>全市各县区经济情况!C22</f>
        <v>16.8</v>
      </c>
      <c r="E11" s="160">
        <v>5</v>
      </c>
    </row>
  </sheetData>
  <mergeCells count="4">
    <mergeCell ref="A1:E1"/>
    <mergeCell ref="A2:E2"/>
    <mergeCell ref="B3:E3"/>
    <mergeCell ref="A3:A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10"/>
  <sheetViews>
    <sheetView zoomScale="85" zoomScaleNormal="85" workbookViewId="0">
      <selection activeCell="I8" sqref="I8"/>
    </sheetView>
  </sheetViews>
  <sheetFormatPr defaultColWidth="9" defaultRowHeight="19.5" outlineLevelCol="2"/>
  <cols>
    <col min="1" max="2" width="20.875" style="123" customWidth="1"/>
    <col min="3" max="3" width="20.875" style="137" customWidth="1"/>
  </cols>
  <sheetData>
    <row r="1" spans="1:3">
      <c r="A1" s="13" t="s">
        <v>12</v>
      </c>
      <c r="B1" s="13"/>
      <c r="C1" s="13"/>
    </row>
    <row r="2" ht="14.25" spans="1:3">
      <c r="A2" s="78" t="s">
        <v>40</v>
      </c>
      <c r="B2" s="78"/>
      <c r="C2" s="78"/>
    </row>
    <row r="3" ht="14.25" spans="1:3">
      <c r="A3" s="41" t="s">
        <v>41</v>
      </c>
      <c r="B3" s="41"/>
      <c r="C3" s="41"/>
    </row>
    <row r="4" ht="39.25" customHeight="1" spans="1:3">
      <c r="A4" s="138" t="s">
        <v>25</v>
      </c>
      <c r="B4" s="139" t="s">
        <v>42</v>
      </c>
      <c r="C4" s="140" t="s">
        <v>43</v>
      </c>
    </row>
    <row r="5" ht="39.25" customHeight="1" spans="1:3">
      <c r="A5" s="141"/>
      <c r="B5" s="142"/>
      <c r="C5" s="143"/>
    </row>
    <row r="6" ht="81.7" customHeight="1" spans="1:3">
      <c r="A6" s="141" t="s">
        <v>44</v>
      </c>
      <c r="B6" s="144">
        <v>855424</v>
      </c>
      <c r="C6" s="145">
        <v>15.7</v>
      </c>
    </row>
    <row r="7" ht="81.7" customHeight="1" spans="1:3">
      <c r="A7" s="141" t="s">
        <v>45</v>
      </c>
      <c r="B7" s="146">
        <v>106724</v>
      </c>
      <c r="C7" s="147">
        <v>9.9</v>
      </c>
    </row>
    <row r="8" ht="81.7" customHeight="1" spans="1:3">
      <c r="A8" s="141" t="s">
        <v>46</v>
      </c>
      <c r="B8" s="146">
        <v>405437</v>
      </c>
      <c r="C8" s="148">
        <v>16.6</v>
      </c>
    </row>
    <row r="9" ht="81.7" customHeight="1" spans="1:3">
      <c r="A9" s="141" t="s">
        <v>47</v>
      </c>
      <c r="B9" s="146">
        <v>284458</v>
      </c>
      <c r="C9" s="147">
        <v>15.5</v>
      </c>
    </row>
    <row r="10" ht="81.7" customHeight="1" spans="1:3">
      <c r="A10" s="149" t="s">
        <v>48</v>
      </c>
      <c r="B10" s="150">
        <v>343263</v>
      </c>
      <c r="C10" s="151">
        <v>16.7</v>
      </c>
    </row>
  </sheetData>
  <mergeCells count="6">
    <mergeCell ref="A1:C1"/>
    <mergeCell ref="A2:C2"/>
    <mergeCell ref="A3:C3"/>
    <mergeCell ref="A4:A5"/>
    <mergeCell ref="B4:B5"/>
    <mergeCell ref="C4:C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5"/>
  <sheetViews>
    <sheetView workbookViewId="0">
      <selection activeCell="H15" sqref="H15"/>
    </sheetView>
  </sheetViews>
  <sheetFormatPr defaultColWidth="9" defaultRowHeight="19.5" outlineLevelCol="6"/>
  <cols>
    <col min="1" max="1" width="24" style="123" customWidth="1"/>
    <col min="2" max="3" width="23" style="123" customWidth="1"/>
  </cols>
  <sheetData>
    <row r="1" spans="1:3">
      <c r="A1" s="13" t="s">
        <v>49</v>
      </c>
      <c r="B1" s="13"/>
      <c r="C1" s="13"/>
    </row>
    <row r="2" ht="14.25" spans="1:3">
      <c r="A2" s="78" t="s">
        <v>40</v>
      </c>
      <c r="B2" s="78"/>
      <c r="C2" s="78"/>
    </row>
    <row r="3" ht="14.25" spans="1:3">
      <c r="A3" s="41" t="s">
        <v>50</v>
      </c>
      <c r="B3" s="41"/>
      <c r="C3" s="41"/>
    </row>
    <row r="4" ht="13.5" spans="1:4">
      <c r="A4" s="32" t="s">
        <v>25</v>
      </c>
      <c r="B4" s="33" t="s">
        <v>42</v>
      </c>
      <c r="C4" s="42" t="s">
        <v>51</v>
      </c>
      <c r="D4" s="130"/>
    </row>
    <row r="5" ht="13.5" spans="1:4">
      <c r="A5" s="34"/>
      <c r="B5" s="35"/>
      <c r="C5" s="45"/>
      <c r="D5" s="130"/>
    </row>
    <row r="6" ht="31.95" customHeight="1" spans="1:4">
      <c r="A6" s="18" t="s">
        <v>52</v>
      </c>
      <c r="B6" s="131">
        <v>203631</v>
      </c>
      <c r="C6" s="132">
        <v>12.2</v>
      </c>
      <c r="D6" s="130"/>
    </row>
    <row r="7" ht="31.95" customHeight="1" spans="1:4">
      <c r="A7" s="18" t="s">
        <v>53</v>
      </c>
      <c r="B7" s="131">
        <v>45729</v>
      </c>
      <c r="C7" s="132">
        <v>0.7</v>
      </c>
      <c r="D7" s="130"/>
    </row>
    <row r="8" ht="31.95" customHeight="1" spans="1:4">
      <c r="A8" s="18" t="s">
        <v>54</v>
      </c>
      <c r="B8" s="131">
        <v>43096.6216</v>
      </c>
      <c r="C8" s="132">
        <v>0.7</v>
      </c>
      <c r="D8" s="130"/>
    </row>
    <row r="9" ht="31.95" customHeight="1" spans="1:4">
      <c r="A9" s="18" t="s">
        <v>55</v>
      </c>
      <c r="B9" s="131">
        <v>7734</v>
      </c>
      <c r="C9" s="132">
        <v>5.8</v>
      </c>
      <c r="D9" s="130"/>
    </row>
    <row r="10" ht="31.95" customHeight="1" spans="1:4">
      <c r="A10" s="18" t="s">
        <v>56</v>
      </c>
      <c r="B10" s="131">
        <v>131052</v>
      </c>
      <c r="C10" s="132">
        <v>16</v>
      </c>
      <c r="D10" s="130"/>
    </row>
    <row r="11" ht="31.95" customHeight="1" spans="1:4">
      <c r="A11" s="18" t="s">
        <v>57</v>
      </c>
      <c r="B11" s="131">
        <v>93551.7499</v>
      </c>
      <c r="C11" s="132">
        <v>18.3</v>
      </c>
      <c r="D11" s="130"/>
    </row>
    <row r="12" ht="31.95" customHeight="1" spans="1:7">
      <c r="A12" s="18" t="s">
        <v>58</v>
      </c>
      <c r="B12" s="131">
        <v>27380.622</v>
      </c>
      <c r="C12" s="132">
        <v>10.9</v>
      </c>
      <c r="D12" s="130"/>
      <c r="G12" t="s">
        <v>59</v>
      </c>
    </row>
    <row r="13" ht="31.95" customHeight="1" spans="1:4">
      <c r="A13" s="18" t="s">
        <v>60</v>
      </c>
      <c r="B13" s="131">
        <v>16725</v>
      </c>
      <c r="C13" s="132">
        <v>17.8</v>
      </c>
      <c r="D13" s="130"/>
    </row>
    <row r="14" ht="31.95" customHeight="1" spans="1:4">
      <c r="A14" s="133" t="s">
        <v>61</v>
      </c>
      <c r="B14" s="131">
        <v>108054</v>
      </c>
      <c r="C14" s="132">
        <v>9.8</v>
      </c>
      <c r="D14" s="130"/>
    </row>
    <row r="15" ht="31.95" customHeight="1" spans="1:3">
      <c r="A15" s="134" t="s">
        <v>62</v>
      </c>
      <c r="B15" s="135">
        <v>1330</v>
      </c>
      <c r="C15" s="136">
        <v>5.9</v>
      </c>
    </row>
  </sheetData>
  <mergeCells count="6">
    <mergeCell ref="A1:C1"/>
    <mergeCell ref="A2:C2"/>
    <mergeCell ref="A3:C3"/>
    <mergeCell ref="A4:A5"/>
    <mergeCell ref="B4:B5"/>
    <mergeCell ref="C4:C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C19"/>
  <sheetViews>
    <sheetView workbookViewId="0">
      <selection activeCell="O24" sqref="O24"/>
    </sheetView>
  </sheetViews>
  <sheetFormatPr defaultColWidth="9" defaultRowHeight="19.5" outlineLevelCol="2"/>
  <cols>
    <col min="1" max="1" width="22.625" style="123" customWidth="1"/>
    <col min="2" max="3" width="16.875" style="123" customWidth="1"/>
  </cols>
  <sheetData>
    <row r="1" ht="31.75" customHeight="1" spans="1:3">
      <c r="A1" s="13" t="s">
        <v>63</v>
      </c>
      <c r="B1" s="13"/>
      <c r="C1" s="13"/>
    </row>
    <row r="2" ht="14.25" spans="1:3">
      <c r="A2" s="78" t="s">
        <v>40</v>
      </c>
      <c r="B2" s="78"/>
      <c r="C2" s="78"/>
    </row>
    <row r="3" ht="14.25" spans="1:3">
      <c r="A3" s="41" t="s">
        <v>64</v>
      </c>
      <c r="B3" s="41"/>
      <c r="C3" s="41"/>
    </row>
    <row r="4" ht="28.55" customHeight="1" spans="1:3">
      <c r="A4" s="4" t="s">
        <v>65</v>
      </c>
      <c r="B4" s="5" t="s">
        <v>42</v>
      </c>
      <c r="C4" s="6" t="s">
        <v>14</v>
      </c>
    </row>
    <row r="5" ht="28.55" customHeight="1" spans="1:3">
      <c r="A5" s="18" t="s">
        <v>66</v>
      </c>
      <c r="B5" s="124">
        <v>5985</v>
      </c>
      <c r="C5" s="125">
        <v>16.9</v>
      </c>
    </row>
    <row r="6" ht="28.55" customHeight="1" spans="1:3">
      <c r="A6" s="18" t="s">
        <v>67</v>
      </c>
      <c r="B6" s="124">
        <v>2689</v>
      </c>
      <c r="C6" s="125">
        <v>22.07</v>
      </c>
    </row>
    <row r="7" ht="28.55" customHeight="1" spans="1:3">
      <c r="A7" s="18" t="s">
        <v>68</v>
      </c>
      <c r="B7" s="126">
        <v>2197</v>
      </c>
      <c r="C7" s="125">
        <v>17.51</v>
      </c>
    </row>
    <row r="8" ht="28.55" customHeight="1" spans="1:3">
      <c r="A8" s="18" t="s">
        <v>69</v>
      </c>
      <c r="B8" s="124">
        <v>91</v>
      </c>
      <c r="C8" s="127">
        <v>7</v>
      </c>
    </row>
    <row r="9" ht="28.55" customHeight="1" spans="1:3">
      <c r="A9" s="18" t="s">
        <v>70</v>
      </c>
      <c r="B9" s="126">
        <v>1007</v>
      </c>
      <c r="C9" s="125">
        <v>4.73</v>
      </c>
    </row>
    <row r="10" ht="28.55" customHeight="1" spans="1:3">
      <c r="A10" s="18" t="s">
        <v>71</v>
      </c>
      <c r="B10" s="124">
        <v>4316</v>
      </c>
      <c r="C10" s="127">
        <v>19.31</v>
      </c>
    </row>
    <row r="11" ht="28.55" customHeight="1" spans="1:3">
      <c r="A11" s="18" t="s">
        <v>72</v>
      </c>
      <c r="B11" s="126">
        <v>1403</v>
      </c>
      <c r="C11" s="127">
        <v>14.36</v>
      </c>
    </row>
    <row r="12" ht="28.55" customHeight="1" spans="1:3">
      <c r="A12" s="18" t="s">
        <v>73</v>
      </c>
      <c r="B12" s="124">
        <v>322</v>
      </c>
      <c r="C12" s="127">
        <v>20.02</v>
      </c>
    </row>
    <row r="13" ht="28.55" customHeight="1" spans="1:3">
      <c r="A13" s="18" t="s">
        <v>74</v>
      </c>
      <c r="B13" s="126">
        <v>777</v>
      </c>
      <c r="C13" s="127">
        <v>21.34</v>
      </c>
    </row>
    <row r="14" ht="28.55" customHeight="1" spans="1:3">
      <c r="A14" s="18" t="s">
        <v>75</v>
      </c>
      <c r="B14" s="124">
        <v>278</v>
      </c>
      <c r="C14" s="127">
        <v>18</v>
      </c>
    </row>
    <row r="15" ht="28.55" customHeight="1" spans="1:3">
      <c r="A15" s="18" t="s">
        <v>76</v>
      </c>
      <c r="B15" s="124">
        <v>640</v>
      </c>
      <c r="C15" s="125">
        <v>15.96</v>
      </c>
    </row>
    <row r="16" ht="28.55" customHeight="1" spans="1:3">
      <c r="A16" s="18" t="s">
        <v>77</v>
      </c>
      <c r="B16" s="126">
        <v>273</v>
      </c>
      <c r="C16" s="127">
        <v>47.85</v>
      </c>
    </row>
    <row r="17" ht="28.55" customHeight="1" spans="1:3">
      <c r="A17" s="18" t="s">
        <v>78</v>
      </c>
      <c r="B17" s="124">
        <v>489</v>
      </c>
      <c r="C17" s="127">
        <v>21.79</v>
      </c>
    </row>
    <row r="18" ht="28.55" customHeight="1" spans="1:3">
      <c r="A18" s="18" t="s">
        <v>79</v>
      </c>
      <c r="B18" s="128">
        <v>133</v>
      </c>
      <c r="C18" s="129">
        <v>23.56</v>
      </c>
    </row>
    <row r="19" ht="14.25" spans="1:3">
      <c r="A19" s="102"/>
      <c r="B19" s="102"/>
      <c r="C19" s="102"/>
    </row>
  </sheetData>
  <mergeCells count="3">
    <mergeCell ref="A1:C1"/>
    <mergeCell ref="A2:C2"/>
    <mergeCell ref="A3:C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C20"/>
  <sheetViews>
    <sheetView workbookViewId="0">
      <selection activeCell="C5" sqref="C5:C18"/>
    </sheetView>
  </sheetViews>
  <sheetFormatPr defaultColWidth="9" defaultRowHeight="13.5" outlineLevelCol="2"/>
  <cols>
    <col min="1" max="1" width="26.75" customWidth="1"/>
    <col min="2" max="2" width="14.125" customWidth="1"/>
    <col min="3" max="3" width="14.25" customWidth="1"/>
  </cols>
  <sheetData>
    <row r="1" ht="40.75" customHeight="1" spans="1:3">
      <c r="A1" s="113" t="s">
        <v>80</v>
      </c>
      <c r="B1" s="113"/>
      <c r="C1" s="113"/>
    </row>
    <row r="2" ht="14.25" spans="1:3">
      <c r="A2" s="78" t="s">
        <v>40</v>
      </c>
      <c r="B2" s="78"/>
      <c r="C2" s="78"/>
    </row>
    <row r="3" ht="15.8" customHeight="1" spans="1:3">
      <c r="A3" s="61" t="s">
        <v>81</v>
      </c>
      <c r="B3" s="61"/>
      <c r="C3" s="61"/>
    </row>
    <row r="4" ht="29.25" customHeight="1" spans="1:3">
      <c r="A4" s="4" t="s">
        <v>65</v>
      </c>
      <c r="B4" s="33" t="s">
        <v>42</v>
      </c>
      <c r="C4" s="42" t="s">
        <v>14</v>
      </c>
    </row>
    <row r="5" ht="29.25" customHeight="1" spans="1:3">
      <c r="A5" s="4" t="s">
        <v>82</v>
      </c>
      <c r="B5" s="114">
        <v>10501</v>
      </c>
      <c r="C5" s="115">
        <v>12.14</v>
      </c>
    </row>
    <row r="6" ht="29.25" customHeight="1" spans="1:3">
      <c r="A6" s="4" t="s">
        <v>83</v>
      </c>
      <c r="B6" s="116">
        <v>5384</v>
      </c>
      <c r="C6" s="117">
        <v>14.37</v>
      </c>
    </row>
    <row r="7" ht="29.25" customHeight="1" spans="1:3">
      <c r="A7" s="4" t="s">
        <v>84</v>
      </c>
      <c r="B7" s="116">
        <v>2452</v>
      </c>
      <c r="C7" s="117">
        <v>12.14</v>
      </c>
    </row>
    <row r="8" ht="29.25" customHeight="1" spans="1:3">
      <c r="A8" s="4" t="s">
        <v>85</v>
      </c>
      <c r="B8" s="116">
        <v>383</v>
      </c>
      <c r="C8" s="117">
        <v>3.11</v>
      </c>
    </row>
    <row r="9" ht="29.25" customHeight="1" spans="1:3">
      <c r="A9" s="4" t="s">
        <v>86</v>
      </c>
      <c r="B9" s="116">
        <v>2282</v>
      </c>
      <c r="C9" s="117">
        <v>8.74</v>
      </c>
    </row>
    <row r="10" ht="29.25" customHeight="1" spans="1:3">
      <c r="A10" s="4" t="s">
        <v>87</v>
      </c>
      <c r="B10" s="116">
        <v>6408</v>
      </c>
      <c r="C10" s="117">
        <v>14.6</v>
      </c>
    </row>
    <row r="11" ht="29.25" customHeight="1" spans="1:3">
      <c r="A11" s="4" t="s">
        <v>88</v>
      </c>
      <c r="B11" s="116">
        <v>2499</v>
      </c>
      <c r="C11" s="117">
        <v>2.85</v>
      </c>
    </row>
    <row r="12" ht="29.25" customHeight="1" spans="1:3">
      <c r="A12" s="4" t="s">
        <v>89</v>
      </c>
      <c r="B12" s="116">
        <v>516</v>
      </c>
      <c r="C12" s="117">
        <v>14.05</v>
      </c>
    </row>
    <row r="13" ht="29.25" customHeight="1" spans="1:3">
      <c r="A13" s="4" t="s">
        <v>90</v>
      </c>
      <c r="B13" s="116">
        <v>825</v>
      </c>
      <c r="C13" s="117">
        <v>16.96</v>
      </c>
    </row>
    <row r="14" ht="29.25" customHeight="1" spans="1:3">
      <c r="A14" s="4" t="s">
        <v>91</v>
      </c>
      <c r="B14" s="116">
        <v>505</v>
      </c>
      <c r="C14" s="117">
        <v>16.8</v>
      </c>
    </row>
    <row r="15" ht="29.25" customHeight="1" spans="1:3">
      <c r="A15" s="4" t="s">
        <v>92</v>
      </c>
      <c r="B15" s="116">
        <v>724</v>
      </c>
      <c r="C15" s="117">
        <v>27.07</v>
      </c>
    </row>
    <row r="16" ht="29.25" customHeight="1" spans="1:3">
      <c r="A16" s="4" t="s">
        <v>93</v>
      </c>
      <c r="B16" s="116">
        <v>634</v>
      </c>
      <c r="C16" s="117">
        <v>69.81</v>
      </c>
    </row>
    <row r="17" ht="29.25" customHeight="1" spans="1:3">
      <c r="A17" s="4" t="s">
        <v>94</v>
      </c>
      <c r="B17" s="116">
        <v>521</v>
      </c>
      <c r="C17" s="117">
        <v>13.3</v>
      </c>
    </row>
    <row r="18" ht="29.25" customHeight="1" spans="1:3">
      <c r="A18" s="4" t="s">
        <v>95</v>
      </c>
      <c r="B18" s="118">
        <v>184</v>
      </c>
      <c r="C18" s="119">
        <v>8.98</v>
      </c>
    </row>
    <row r="19" ht="19.55" customHeight="1" spans="1:3">
      <c r="A19" s="120" t="s">
        <v>96</v>
      </c>
      <c r="B19" s="121"/>
      <c r="C19" s="121"/>
    </row>
    <row r="20" spans="1:3">
      <c r="A20" s="122"/>
      <c r="B20" s="122"/>
      <c r="C20" s="122"/>
    </row>
  </sheetData>
  <mergeCells count="4">
    <mergeCell ref="A1:C1"/>
    <mergeCell ref="A2:C2"/>
    <mergeCell ref="A3:C3"/>
    <mergeCell ref="A19:C20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19"/>
  <sheetViews>
    <sheetView workbookViewId="0">
      <selection activeCell="I13" sqref="I13"/>
    </sheetView>
  </sheetViews>
  <sheetFormatPr defaultColWidth="9" defaultRowHeight="13.5" outlineLevelCol="2"/>
  <cols>
    <col min="1" max="1" width="34.375" customWidth="1"/>
    <col min="2" max="2" width="14.625" customWidth="1"/>
    <col min="3" max="3" width="8.875" customWidth="1"/>
  </cols>
  <sheetData>
    <row r="1" ht="30.25" customHeight="1" spans="1:3">
      <c r="A1" s="13" t="s">
        <v>97</v>
      </c>
      <c r="B1" s="13"/>
      <c r="C1" s="13"/>
    </row>
    <row r="2" ht="25.5" customHeight="1" spans="1:3">
      <c r="A2" s="41" t="s">
        <v>98</v>
      </c>
      <c r="B2" s="41"/>
      <c r="C2" s="41"/>
    </row>
    <row r="3" ht="27.7" customHeight="1" spans="1:3">
      <c r="A3" s="79" t="s">
        <v>25</v>
      </c>
      <c r="B3" s="80" t="s">
        <v>99</v>
      </c>
      <c r="C3" s="81" t="s">
        <v>100</v>
      </c>
    </row>
    <row r="4" ht="27.7" customHeight="1" spans="1:3">
      <c r="A4" s="107" t="s">
        <v>101</v>
      </c>
      <c r="B4" s="108">
        <v>143.3</v>
      </c>
      <c r="C4" s="109">
        <v>25</v>
      </c>
    </row>
    <row r="5" ht="27.7" customHeight="1" spans="1:3">
      <c r="A5" s="107" t="s">
        <v>102</v>
      </c>
      <c r="B5" s="108">
        <v>119.6</v>
      </c>
      <c r="C5" s="98">
        <v>24.6</v>
      </c>
    </row>
    <row r="6" ht="27.7" customHeight="1" spans="1:3">
      <c r="A6" s="107" t="s">
        <v>103</v>
      </c>
      <c r="B6" s="108">
        <v>23.7</v>
      </c>
      <c r="C6" s="98">
        <v>27.4</v>
      </c>
    </row>
    <row r="7" ht="27.7" customHeight="1" spans="1:3">
      <c r="A7" s="107" t="s">
        <v>104</v>
      </c>
      <c r="B7" s="108">
        <v>0.2</v>
      </c>
      <c r="C7" s="98">
        <v>0</v>
      </c>
    </row>
    <row r="8" ht="27.7" customHeight="1" spans="1:3">
      <c r="A8" s="110" t="s">
        <v>105</v>
      </c>
      <c r="B8" s="108">
        <v>115.4</v>
      </c>
      <c r="C8" s="98">
        <v>24.1</v>
      </c>
    </row>
    <row r="9" ht="27.7" customHeight="1" spans="1:3">
      <c r="A9" s="107" t="s">
        <v>106</v>
      </c>
      <c r="B9" s="108">
        <v>2.4</v>
      </c>
      <c r="C9" s="98">
        <v>4.3</v>
      </c>
    </row>
    <row r="10" ht="27.7" customHeight="1" spans="1:3">
      <c r="A10" s="107" t="s">
        <v>107</v>
      </c>
      <c r="B10" s="108">
        <v>25.2</v>
      </c>
      <c r="C10" s="98">
        <v>31.3</v>
      </c>
    </row>
    <row r="11" ht="27.7" customHeight="1" spans="1:3">
      <c r="A11" s="107" t="s">
        <v>108</v>
      </c>
      <c r="B11" s="97">
        <v>141.3</v>
      </c>
      <c r="C11" s="98">
        <v>28.6</v>
      </c>
    </row>
    <row r="12" ht="27.7" customHeight="1" spans="1:3">
      <c r="A12" s="107" t="s">
        <v>102</v>
      </c>
      <c r="B12" s="108">
        <v>117.6</v>
      </c>
      <c r="C12" s="98">
        <v>25.2</v>
      </c>
    </row>
    <row r="13" ht="27.7" customHeight="1" spans="1:3">
      <c r="A13" s="107" t="s">
        <v>103</v>
      </c>
      <c r="B13" s="108">
        <v>23.7</v>
      </c>
      <c r="C13" s="98">
        <v>48.1</v>
      </c>
    </row>
    <row r="14" ht="27.7" customHeight="1" spans="1:3">
      <c r="A14" s="107" t="s">
        <v>104</v>
      </c>
      <c r="B14" s="108">
        <v>0.2</v>
      </c>
      <c r="C14" s="98">
        <v>0</v>
      </c>
    </row>
    <row r="15" ht="27.7" customHeight="1" spans="1:3">
      <c r="A15" s="107" t="s">
        <v>105</v>
      </c>
      <c r="B15" s="108">
        <v>114.7</v>
      </c>
      <c r="C15" s="98">
        <v>28.3</v>
      </c>
    </row>
    <row r="16" ht="27.7" customHeight="1" spans="1:3">
      <c r="A16" s="107" t="s">
        <v>106</v>
      </c>
      <c r="B16" s="108">
        <v>1.5</v>
      </c>
      <c r="C16" s="98">
        <v>25</v>
      </c>
    </row>
    <row r="17" ht="27.7" customHeight="1" spans="1:3">
      <c r="A17" s="107" t="s">
        <v>107</v>
      </c>
      <c r="B17" s="108">
        <v>24.9</v>
      </c>
      <c r="C17" s="98">
        <v>30.4</v>
      </c>
    </row>
    <row r="18" ht="27.7" customHeight="1" spans="1:3">
      <c r="A18" s="110" t="s">
        <v>109</v>
      </c>
      <c r="B18" s="108" t="s">
        <v>110</v>
      </c>
      <c r="C18" s="98">
        <v>18.1</v>
      </c>
    </row>
    <row r="19" ht="27.7" customHeight="1" spans="1:3">
      <c r="A19" s="111" t="s">
        <v>111</v>
      </c>
      <c r="B19" s="112">
        <v>98.6</v>
      </c>
      <c r="C19" s="98" t="s">
        <v>110</v>
      </c>
    </row>
  </sheetData>
  <mergeCells count="2">
    <mergeCell ref="A1:C1"/>
    <mergeCell ref="A2:C2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3"/>
  <sheetViews>
    <sheetView workbookViewId="0">
      <selection activeCell="K14" sqref="K14"/>
    </sheetView>
  </sheetViews>
  <sheetFormatPr defaultColWidth="9" defaultRowHeight="13.5" outlineLevelCol="3"/>
  <cols>
    <col min="1" max="3" width="12.125" customWidth="1"/>
    <col min="4" max="4" width="12.125" style="1" customWidth="1"/>
  </cols>
  <sheetData>
    <row r="1" ht="28.55" customHeight="1" spans="1:4">
      <c r="A1" s="13" t="s">
        <v>112</v>
      </c>
      <c r="B1" s="13"/>
      <c r="C1" s="13"/>
      <c r="D1" s="13"/>
    </row>
    <row r="2" spans="1:4">
      <c r="A2" s="101" t="s">
        <v>113</v>
      </c>
      <c r="B2" s="102"/>
      <c r="C2" s="102"/>
      <c r="D2" s="103"/>
    </row>
    <row r="3" ht="37.55" customHeight="1" spans="1:4">
      <c r="A3" s="4" t="s">
        <v>25</v>
      </c>
      <c r="B3" s="5" t="s">
        <v>114</v>
      </c>
      <c r="C3" s="5" t="s">
        <v>99</v>
      </c>
      <c r="D3" s="6" t="s">
        <v>100</v>
      </c>
    </row>
    <row r="4" ht="37.55" customHeight="1" spans="1:4">
      <c r="A4" s="33" t="str">
        <f>'[1]规模以上工业生产主要产品产量   '!A4</f>
        <v>白酒</v>
      </c>
      <c r="B4" s="33" t="str">
        <f>'[1]规模以上工业生产主要产品产量   '!B4</f>
        <v>万千升</v>
      </c>
      <c r="C4" s="104">
        <v>23.4</v>
      </c>
      <c r="D4" s="48">
        <v>28.6</v>
      </c>
    </row>
    <row r="5" ht="37.55" customHeight="1" spans="1:4">
      <c r="A5" s="43" t="str">
        <f>'[1]规模以上工业生产主要产品产量   '!A5</f>
        <v>玻璃包装容器</v>
      </c>
      <c r="B5" s="43" t="str">
        <f>'[1]规模以上工业生产主要产品产量   '!B5</f>
        <v>万吨</v>
      </c>
      <c r="C5" s="105">
        <v>24.2</v>
      </c>
      <c r="D5" s="48">
        <v>16.9</v>
      </c>
    </row>
    <row r="6" ht="37.55" customHeight="1" spans="1:4">
      <c r="A6" s="43" t="str">
        <f>'[1]规模以上工业生产主要产品产量   '!A6</f>
        <v>服装</v>
      </c>
      <c r="B6" s="43" t="str">
        <f>'[1]规模以上工业生产主要产品产量   '!B6</f>
        <v>万件</v>
      </c>
      <c r="C6" s="105">
        <v>129.2</v>
      </c>
      <c r="D6" s="48">
        <v>27.5</v>
      </c>
    </row>
    <row r="7" ht="37.55" customHeight="1" spans="1:4">
      <c r="A7" s="43" t="str">
        <f>'[1]规模以上工业生产主要产品产量   '!A7</f>
        <v>纸制品</v>
      </c>
      <c r="B7" s="43" t="str">
        <f>'[1]规模以上工业生产主要产品产量   '!B7</f>
        <v>吨</v>
      </c>
      <c r="C7" s="105">
        <v>2.9</v>
      </c>
      <c r="D7" s="48">
        <v>38.1</v>
      </c>
    </row>
    <row r="8" ht="37.55" customHeight="1" spans="1:4">
      <c r="A8" s="43" t="str">
        <f>'[1]规模以上工业生产主要产品产量   '!A8</f>
        <v>纱</v>
      </c>
      <c r="B8" s="43" t="str">
        <f>'[1]规模以上工业生产主要产品产量   '!B8</f>
        <v>吨</v>
      </c>
      <c r="C8" s="105">
        <v>0.1</v>
      </c>
      <c r="D8" s="48">
        <v>0</v>
      </c>
    </row>
    <row r="9" ht="37.55" customHeight="1" spans="1:4">
      <c r="A9" s="43" t="str">
        <f>'[1]规模以上工业生产主要产品产量   '!A9</f>
        <v>水泥</v>
      </c>
      <c r="B9" s="43" t="str">
        <f>'[1]规模以上工业生产主要产品产量   '!B9</f>
        <v>万吨</v>
      </c>
      <c r="C9" s="105">
        <v>9</v>
      </c>
      <c r="D9" s="48">
        <v>-13.5</v>
      </c>
    </row>
    <row r="10" ht="37.55" customHeight="1" spans="1:4">
      <c r="A10" s="43" t="str">
        <f>'[1]规模以上工业生产主要产品产量   '!A10</f>
        <v>钢材</v>
      </c>
      <c r="B10" s="43" t="str">
        <f>'[1]规模以上工业生产主要产品产量   '!B10</f>
        <v>万吨</v>
      </c>
      <c r="C10" s="105">
        <v>3.7</v>
      </c>
      <c r="D10" s="48">
        <v>-43.9</v>
      </c>
    </row>
    <row r="11" ht="37.55" customHeight="1" spans="1:4">
      <c r="A11" s="43" t="str">
        <f>'[1]规模以上工业生产主要产品产量   '!A11</f>
        <v>布</v>
      </c>
      <c r="B11" s="43" t="str">
        <f>'[1]规模以上工业生产主要产品产量   '!B11</f>
        <v>万米</v>
      </c>
      <c r="C11" s="105">
        <v>0.2</v>
      </c>
      <c r="D11" s="48">
        <v>100</v>
      </c>
    </row>
    <row r="12" ht="37.55" customHeight="1" spans="1:4">
      <c r="A12" s="43" t="str">
        <f>'[1]规模以上工业生产主要产品产量   '!A12</f>
        <v>化学药品原药</v>
      </c>
      <c r="B12" s="43" t="str">
        <f>'[1]规模以上工业生产主要产品产量   '!B12</f>
        <v>吨</v>
      </c>
      <c r="C12" s="105">
        <v>0.3</v>
      </c>
      <c r="D12" s="48">
        <v>50</v>
      </c>
    </row>
    <row r="13" ht="37.55" customHeight="1" spans="1:4">
      <c r="A13" s="35" t="str">
        <f>'[1]规模以上工业生产主要产品产量   '!A13</f>
        <v>兽用药品</v>
      </c>
      <c r="B13" s="35" t="str">
        <f>'[1]规模以上工业生产主要产品产量   '!B13</f>
        <v>吨</v>
      </c>
      <c r="C13" s="106">
        <v>0.6</v>
      </c>
      <c r="D13" s="48">
        <v>20</v>
      </c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全市各县区经济情况</vt:lpstr>
      <vt:lpstr>泸县主要经济指标与国家省市对比情况表</vt:lpstr>
      <vt:lpstr>泸州市主要经济指标全省排位情况表    </vt:lpstr>
      <vt:lpstr>地区生产总值</vt:lpstr>
      <vt:lpstr>农林牧渔业总产值</vt:lpstr>
      <vt:lpstr>农村常住居民人均可支配收支情况  </vt:lpstr>
      <vt:lpstr>城镇常住居民人均可支配收支情况</vt:lpstr>
      <vt:lpstr>规模以上工业生产、销售情况  </vt:lpstr>
      <vt:lpstr>规模以上工业生产主要产品产量   </vt:lpstr>
      <vt:lpstr>规模以上工业企业主要经济指标</vt:lpstr>
      <vt:lpstr>固定资产投资</vt:lpstr>
      <vt:lpstr>房地产主要指标</vt:lpstr>
      <vt:lpstr>建筑业主要指标情况  </vt:lpstr>
      <vt:lpstr>社会消费品零售总额   </vt:lpstr>
      <vt:lpstr>名录库单位统计表  </vt:lpstr>
      <vt:lpstr>财政收支</vt:lpstr>
      <vt:lpstr>各镇街地方财政一般预算收入</vt:lpstr>
      <vt:lpstr>金融情况  </vt:lpstr>
      <vt:lpstr>交通运输情况</vt:lpstr>
      <vt:lpstr>全社会用电量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泸县统计</cp:lastModifiedBy>
  <dcterms:created xsi:type="dcterms:W3CDTF">2019-08-22T02:12:00Z</dcterms:created>
  <cp:lastPrinted>2019-10-30T08:48:00Z</cp:lastPrinted>
  <dcterms:modified xsi:type="dcterms:W3CDTF">2021-04-28T06:49:57Z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FCC927E4D05D4A968CC77946F06BCAAA</vt:lpwstr>
  </property>
</Properties>
</file>